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3095" windowHeight="9405" activeTab="8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4525"/>
</workbook>
</file>

<file path=xl/calcChain.xml><?xml version="1.0" encoding="utf-8"?>
<calcChain xmlns="http://schemas.openxmlformats.org/spreadsheetml/2006/main">
  <c r="C9" i="15" l="1"/>
  <c r="E16" i="13" l="1"/>
  <c r="Q9" i="10"/>
  <c r="O9" i="10"/>
  <c r="M9" i="10"/>
  <c r="K9" i="10"/>
  <c r="I9" i="10"/>
  <c r="G9" i="10"/>
  <c r="E9" i="10"/>
  <c r="C9" i="10"/>
  <c r="AC12" i="3"/>
  <c r="U12" i="3"/>
  <c r="Q11" i="12" l="1"/>
  <c r="O11" i="12"/>
  <c r="M11" i="12"/>
  <c r="K11" i="12"/>
  <c r="I11" i="12"/>
  <c r="G11" i="12"/>
  <c r="E11" i="12"/>
  <c r="C11" i="12"/>
  <c r="I16" i="13"/>
  <c r="E11" i="14"/>
  <c r="C11" i="14"/>
  <c r="C10" i="15"/>
  <c r="Q11" i="9" l="1"/>
  <c r="O11" i="9"/>
  <c r="M11" i="9"/>
  <c r="I11" i="9"/>
  <c r="G11" i="9"/>
  <c r="E11" i="9"/>
  <c r="S19" i="7"/>
  <c r="Q19" i="7"/>
  <c r="O19" i="7"/>
  <c r="M19" i="7"/>
  <c r="K19" i="7"/>
  <c r="I19" i="7"/>
  <c r="Q18" i="6"/>
  <c r="O18" i="6"/>
  <c r="M18" i="6"/>
  <c r="AI12" i="3"/>
  <c r="AG12" i="3"/>
  <c r="AA12" i="3"/>
  <c r="W12" i="3"/>
</calcChain>
</file>

<file path=xl/sharedStrings.xml><?xml version="1.0" encoding="utf-8"?>
<sst xmlns="http://schemas.openxmlformats.org/spreadsheetml/2006/main" count="630" uniqueCount="121">
  <si>
    <t>صندوق سرمایه گذاری آوای فردای زاگرس</t>
  </si>
  <si>
    <t>صورت وضعیت پورتفوی</t>
  </si>
  <si>
    <t>برای ماه منتهی به 1399/11/30</t>
  </si>
  <si>
    <t>نام شرکت</t>
  </si>
  <si>
    <t>1399/11/03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</si>
  <si>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</si>
  <si>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</si>
  <si>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</si>
  <si>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</si>
  <si>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</si>
  <si>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</si>
  <si>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</si>
  <si>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</si>
  <si>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</si>
  <si>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</si>
  <si>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</si>
  <si>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</si>
  <si>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</si>
  <si>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</si>
  <si>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</si>
  <si>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</si>
  <si>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</si>
  <si>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</si>
  <si>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</si>
  <si>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</si>
  <si>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</si>
  <si>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</si>
  <si>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اسنادخزانه-م20بودجه97-000324</t>
  </si>
  <si>
    <t>بله</t>
  </si>
  <si>
    <t>1398/03/21</t>
  </si>
  <si>
    <t>1400/03/24</t>
  </si>
  <si>
    <t>0.00 %</t>
  </si>
  <si>
    <t>مرابحه عام دولتی65-ش.خ0210</t>
  </si>
  <si>
    <t>1399/10/16</t>
  </si>
  <si>
    <t>1402/10/16</t>
  </si>
  <si>
    <t>12.32 %</t>
  </si>
  <si>
    <t>مرابحه عام دولت5-ش.خ0302</t>
  </si>
  <si>
    <t>1399/06/16</t>
  </si>
  <si>
    <t>1403/02/16</t>
  </si>
  <si>
    <t>11.07 %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</si>
  <si>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</si>
  <si>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</si>
  <si>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</si>
  <si>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</si>
  <si>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</si>
  <si>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</si>
  <si>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</si>
  <si>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</si>
  <si>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</si>
  <si>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</si>
  <si>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 xml:space="preserve">بانک آینده 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</si>
  <si>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</si>
  <si>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</si>
  <si>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</si>
  <si>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</si>
  <si>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</si>
  <si>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</si>
  <si>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</si>
  <si>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</si>
  <si>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</si>
  <si>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</si>
  <si>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</si>
  <si>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</si>
  <si>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بانک آینده بلوار دریا</t>
  </si>
  <si>
    <t>0100750407000</t>
  </si>
  <si>
    <t>290-140-14527997-1</t>
  </si>
  <si>
    <t>حساب جاری</t>
  </si>
  <si>
    <t>بانک دی فرشته</t>
  </si>
  <si>
    <t>0205364536008</t>
  </si>
  <si>
    <t>1399/11/12</t>
  </si>
  <si>
    <t>22.14 %</t>
  </si>
  <si>
    <t>290-433-14527997-1</t>
  </si>
  <si>
    <t>سپرده بلند مدت</t>
  </si>
  <si>
    <t>0.98 %</t>
  </si>
  <si>
    <t>0203629431004</t>
  </si>
  <si>
    <t>0.15 %</t>
  </si>
  <si>
    <t>0402011794002</t>
  </si>
  <si>
    <t>1399/11/25</t>
  </si>
  <si>
    <t>24.60 %</t>
  </si>
  <si>
    <t>290-433-14527997-2</t>
  </si>
  <si>
    <t>2.46 %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</si>
  <si>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</si>
  <si>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</si>
  <si>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</si>
  <si>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</si>
  <si>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</si>
  <si>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</si>
  <si>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</si>
  <si>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</si>
  <si>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</si>
  <si>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</si>
  <si>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</si>
  <si>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</si>
  <si>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</si>
  <si>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</si>
  <si>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</si>
  <si>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</si>
  <si>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</si>
  <si>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</si>
  <si>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</si>
  <si>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</si>
  <si>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</si>
  <si>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</si>
  <si>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</si>
  <si>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</si>
  <si>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</si>
  <si>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</si>
  <si>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</si>
  <si>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</si>
  <si>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</si>
  <si>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</si>
  <si>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</si>
  <si>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</si>
  <si>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</si>
  <si>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</si>
  <si>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</si>
  <si>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0.05 %</t>
  </si>
  <si>
    <t>درآمد سپرده بانکی</t>
  </si>
  <si>
    <t>1.31 %</t>
  </si>
  <si>
    <t>جمع کل</t>
  </si>
  <si>
    <t>1399/11/26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</si>
</sst>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0"/>
      <name val="B Nazanin"/>
      <charset val="178"/>
    </font>
    <font>
      <sz val="11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0" fontId="6" fillId="0" borderId="0" xfId="0" applyFont="1"/>
    <xf numFmtId="3" fontId="4" fillId="0" borderId="0" xfId="0" applyNumberFormat="1" applyFont="1"/>
    <xf numFmtId="0" fontId="7" fillId="0" borderId="0" xfId="0" applyFont="1"/>
    <xf numFmtId="0" fontId="9" fillId="0" borderId="0" xfId="0" applyFont="1"/>
    <xf numFmtId="3" fontId="7" fillId="0" borderId="0" xfId="0" applyNumberFormat="1" applyFont="1"/>
    <xf numFmtId="0" fontId="6" fillId="0" borderId="2" xfId="0" applyFont="1" applyBorder="1"/>
    <xf numFmtId="3" fontId="3" fillId="0" borderId="1" xfId="0" applyNumberFormat="1" applyFont="1" applyBorder="1"/>
    <xf numFmtId="3" fontId="6" fillId="0" borderId="1" xfId="0" applyNumberFormat="1" applyFont="1" applyBorder="1"/>
    <xf numFmtId="3" fontId="9" fillId="0" borderId="1" xfId="0" applyNumberFormat="1" applyFont="1" applyBorder="1"/>
    <xf numFmtId="10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"/>
  <sheetViews>
    <sheetView rightToLeft="1" workbookViewId="0">
      <selection activeCell="AI21" sqref="AI21"/>
    </sheetView>
  </sheetViews>
  <sheetFormatPr defaultRowHeight="15.75" x14ac:dyDescent="0.4"/>
  <cols>
    <col min="1" max="1" width="7.42578125" style="1" bestFit="1" customWidth="1"/>
    <col min="2" max="2" width="1" style="1" customWidth="1"/>
    <col min="3" max="3" width="4.42578125" style="1" bestFit="1" customWidth="1"/>
    <col min="4" max="4" width="1" style="1" customWidth="1"/>
    <col min="5" max="5" width="10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4.42578125" style="1" bestFit="1" customWidth="1"/>
    <col min="10" max="10" width="1" style="1" customWidth="1"/>
    <col min="11" max="11" width="10.42578125" style="1" bestFit="1" customWidth="1"/>
    <col min="12" max="12" width="1" style="1" customWidth="1"/>
    <col min="13" max="13" width="4.42578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4.42578125" style="1" bestFit="1" customWidth="1"/>
    <col min="18" max="18" width="1" style="1" customWidth="1"/>
    <col min="19" max="19" width="7.85546875" style="1" bestFit="1" customWidth="1"/>
    <col min="20" max="20" width="1" style="1" customWidth="1"/>
    <col min="21" max="21" width="10.42578125" style="1" bestFit="1" customWidth="1"/>
    <col min="22" max="22" width="1" style="1" customWidth="1"/>
    <col min="23" max="23" width="13.140625" style="1" bestFit="1" customWidth="1"/>
    <col min="24" max="24" width="1" style="1" customWidth="1"/>
    <col min="25" max="25" width="21.5703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17.25" customHeight="1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x14ac:dyDescent="0.4">
      <c r="A6" s="18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x14ac:dyDescent="0.4">
      <c r="A7" s="18" t="s">
        <v>3</v>
      </c>
      <c r="C7" s="18" t="s">
        <v>7</v>
      </c>
      <c r="E7" s="18" t="s">
        <v>8</v>
      </c>
      <c r="G7" s="18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x14ac:dyDescent="0.4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workbookViewId="0">
      <selection activeCell="O22" sqref="O22"/>
    </sheetView>
  </sheetViews>
  <sheetFormatPr defaultRowHeight="15.75" x14ac:dyDescent="0.4"/>
  <cols>
    <col min="1" max="1" width="25.570312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8.28515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7.25" customHeight="1" x14ac:dyDescent="0.4">
      <c r="A3" s="18" t="s">
        <v>81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4">
      <c r="A6" s="18" t="s">
        <v>3</v>
      </c>
      <c r="C6" s="19" t="s">
        <v>83</v>
      </c>
      <c r="D6" s="19" t="s">
        <v>83</v>
      </c>
      <c r="E6" s="19" t="s">
        <v>83</v>
      </c>
      <c r="F6" s="19" t="s">
        <v>83</v>
      </c>
      <c r="G6" s="19" t="s">
        <v>83</v>
      </c>
      <c r="H6" s="19" t="s">
        <v>83</v>
      </c>
      <c r="I6" s="19" t="s">
        <v>83</v>
      </c>
      <c r="K6" s="19" t="s">
        <v>84</v>
      </c>
      <c r="L6" s="19" t="s">
        <v>84</v>
      </c>
      <c r="M6" s="19" t="s">
        <v>84</v>
      </c>
      <c r="N6" s="19" t="s">
        <v>84</v>
      </c>
      <c r="O6" s="19" t="s">
        <v>84</v>
      </c>
      <c r="P6" s="19" t="s">
        <v>84</v>
      </c>
      <c r="Q6" s="19" t="s">
        <v>84</v>
      </c>
    </row>
    <row r="7" spans="1:17" x14ac:dyDescent="0.4">
      <c r="A7" s="18" t="s">
        <v>3</v>
      </c>
      <c r="C7" s="18" t="s">
        <v>7</v>
      </c>
      <c r="E7" s="18" t="s">
        <v>97</v>
      </c>
      <c r="G7" s="18" t="s">
        <v>98</v>
      </c>
      <c r="I7" s="18" t="s">
        <v>100</v>
      </c>
      <c r="K7" s="18" t="s">
        <v>7</v>
      </c>
      <c r="M7" s="18" t="s">
        <v>97</v>
      </c>
      <c r="O7" s="18" t="s">
        <v>98</v>
      </c>
      <c r="Q7" s="18" t="s">
        <v>100</v>
      </c>
    </row>
    <row r="8" spans="1:17" x14ac:dyDescent="0.4">
      <c r="A8" s="2" t="s">
        <v>36</v>
      </c>
      <c r="C8" s="3">
        <v>50000</v>
      </c>
      <c r="E8" s="3">
        <v>49990937500</v>
      </c>
      <c r="G8" s="3">
        <v>50002000000</v>
      </c>
      <c r="I8" s="3">
        <v>-11062500</v>
      </c>
      <c r="K8" s="3">
        <v>50000</v>
      </c>
      <c r="M8" s="3">
        <v>49990937500</v>
      </c>
      <c r="O8" s="3">
        <v>50002000000</v>
      </c>
      <c r="Q8" s="3">
        <v>-11062500</v>
      </c>
    </row>
    <row r="9" spans="1:17" s="2" customFormat="1" ht="20.25" thickBot="1" x14ac:dyDescent="0.55000000000000004">
      <c r="A9" s="10" t="s">
        <v>119</v>
      </c>
      <c r="C9" s="11">
        <f>SUM(C8)</f>
        <v>50000</v>
      </c>
      <c r="E9" s="11">
        <f>SUM(E8)</f>
        <v>49990937500</v>
      </c>
      <c r="G9" s="11">
        <f>SUM(G8)</f>
        <v>50002000000</v>
      </c>
      <c r="I9" s="11">
        <f>SUM(I8)</f>
        <v>-11062500</v>
      </c>
      <c r="K9" s="11">
        <f>SUM(K8)</f>
        <v>50000</v>
      </c>
      <c r="M9" s="11">
        <f>SUM(M8)</f>
        <v>49990937500</v>
      </c>
      <c r="O9" s="11">
        <f>SUM(O8)</f>
        <v>50002000000</v>
      </c>
      <c r="Q9" s="11">
        <f>SUM(Q8)</f>
        <v>-11062500</v>
      </c>
    </row>
    <row r="10" spans="1:17" ht="16.5" thickTop="1" x14ac:dyDescent="0.4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"/>
  <sheetViews>
    <sheetView rightToLeft="1" workbookViewId="0">
      <selection activeCell="M17" sqref="M17"/>
    </sheetView>
  </sheetViews>
  <sheetFormatPr defaultRowHeight="15.75" x14ac:dyDescent="0.4"/>
  <cols>
    <col min="1" max="1" width="7.425781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2.5703125" style="1" bestFit="1" customWidth="1"/>
    <col min="6" max="6" width="1" style="1" customWidth="1"/>
    <col min="7" max="7" width="9" style="1" bestFit="1" customWidth="1"/>
    <col min="8" max="8" width="1" style="1" customWidth="1"/>
    <col min="9" max="9" width="4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12.570312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4" style="1" bestFit="1" customWidth="1"/>
    <col min="20" max="20" width="1" style="1" customWidth="1"/>
    <col min="21" max="21" width="14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7.25" customHeight="1" x14ac:dyDescent="0.4">
      <c r="A3" s="18" t="s">
        <v>81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x14ac:dyDescent="0.4">
      <c r="A6" s="18" t="s">
        <v>3</v>
      </c>
      <c r="C6" s="18" t="s">
        <v>83</v>
      </c>
      <c r="D6" s="18" t="s">
        <v>83</v>
      </c>
      <c r="E6" s="18" t="s">
        <v>83</v>
      </c>
      <c r="F6" s="18" t="s">
        <v>83</v>
      </c>
      <c r="G6" s="18" t="s">
        <v>83</v>
      </c>
      <c r="H6" s="18" t="s">
        <v>83</v>
      </c>
      <c r="I6" s="18" t="s">
        <v>83</v>
      </c>
      <c r="J6" s="18" t="s">
        <v>83</v>
      </c>
      <c r="K6" s="18" t="s">
        <v>83</v>
      </c>
      <c r="M6" s="18" t="s">
        <v>84</v>
      </c>
      <c r="N6" s="18" t="s">
        <v>84</v>
      </c>
      <c r="O6" s="18" t="s">
        <v>84</v>
      </c>
      <c r="P6" s="18" t="s">
        <v>84</v>
      </c>
      <c r="Q6" s="18" t="s">
        <v>84</v>
      </c>
      <c r="R6" s="18" t="s">
        <v>84</v>
      </c>
      <c r="S6" s="18" t="s">
        <v>84</v>
      </c>
      <c r="T6" s="18" t="s">
        <v>84</v>
      </c>
      <c r="U6" s="18" t="s">
        <v>84</v>
      </c>
    </row>
    <row r="7" spans="1:21" x14ac:dyDescent="0.4">
      <c r="A7" s="18" t="s">
        <v>3</v>
      </c>
      <c r="C7" s="18" t="s">
        <v>101</v>
      </c>
      <c r="E7" s="18" t="s">
        <v>102</v>
      </c>
      <c r="G7" s="18" t="s">
        <v>103</v>
      </c>
      <c r="I7" s="18" t="s">
        <v>56</v>
      </c>
      <c r="K7" s="18" t="s">
        <v>104</v>
      </c>
      <c r="M7" s="18" t="s">
        <v>101</v>
      </c>
      <c r="O7" s="18" t="s">
        <v>102</v>
      </c>
      <c r="Q7" s="18" t="s">
        <v>103</v>
      </c>
      <c r="S7" s="18" t="s">
        <v>56</v>
      </c>
      <c r="U7" s="18" t="s">
        <v>104</v>
      </c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workbookViewId="0">
      <selection activeCell="Q20" sqref="Q20"/>
    </sheetView>
  </sheetViews>
  <sheetFormatPr defaultRowHeight="18.75" x14ac:dyDescent="0.45"/>
  <cols>
    <col min="1" max="1" width="29.42578125" style="7" bestFit="1" customWidth="1"/>
    <col min="2" max="2" width="1" style="7" customWidth="1"/>
    <col min="3" max="3" width="15" style="7" bestFit="1" customWidth="1"/>
    <col min="4" max="4" width="1" style="7" customWidth="1"/>
    <col min="5" max="5" width="15.42578125" style="7" bestFit="1" customWidth="1"/>
    <col min="6" max="6" width="1" style="7" customWidth="1"/>
    <col min="7" max="7" width="11.7109375" style="7" bestFit="1" customWidth="1"/>
    <col min="8" max="8" width="1" style="7" customWidth="1"/>
    <col min="9" max="9" width="14.85546875" style="7" customWidth="1"/>
    <col min="10" max="10" width="1" style="7" customWidth="1"/>
    <col min="11" max="11" width="16.140625" style="7" customWidth="1"/>
    <col min="12" max="12" width="1" style="7" customWidth="1"/>
    <col min="13" max="13" width="15.42578125" style="7" bestFit="1" customWidth="1"/>
    <col min="14" max="14" width="1" style="7" customWidth="1"/>
    <col min="15" max="15" width="11.7109375" style="7" bestFit="1" customWidth="1"/>
    <col min="16" max="16" width="1" style="7" customWidth="1"/>
    <col min="17" max="17" width="15.42578125" style="7" customWidth="1"/>
    <col min="18" max="18" width="1" style="7" customWidth="1"/>
    <col min="19" max="19" width="9.140625" style="7" customWidth="1"/>
    <col min="20" max="16384" width="9.140625" style="7"/>
  </cols>
  <sheetData>
    <row r="2" spans="1:17" ht="21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x14ac:dyDescent="0.45">
      <c r="A3" s="20" t="s">
        <v>81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1" x14ac:dyDescent="0.45">
      <c r="A6" s="20" t="s">
        <v>85</v>
      </c>
      <c r="C6" s="21" t="s">
        <v>83</v>
      </c>
      <c r="D6" s="21" t="s">
        <v>83</v>
      </c>
      <c r="E6" s="21" t="s">
        <v>83</v>
      </c>
      <c r="F6" s="21" t="s">
        <v>83</v>
      </c>
      <c r="G6" s="21" t="s">
        <v>83</v>
      </c>
      <c r="H6" s="21" t="s">
        <v>83</v>
      </c>
      <c r="I6" s="21" t="s">
        <v>83</v>
      </c>
      <c r="K6" s="21" t="s">
        <v>84</v>
      </c>
      <c r="L6" s="21" t="s">
        <v>84</v>
      </c>
      <c r="M6" s="21" t="s">
        <v>84</v>
      </c>
      <c r="N6" s="21" t="s">
        <v>84</v>
      </c>
      <c r="O6" s="21" t="s">
        <v>84</v>
      </c>
      <c r="P6" s="21" t="s">
        <v>84</v>
      </c>
      <c r="Q6" s="21" t="s">
        <v>84</v>
      </c>
    </row>
    <row r="7" spans="1:17" ht="21" x14ac:dyDescent="0.45">
      <c r="A7" s="20" t="s">
        <v>85</v>
      </c>
      <c r="C7" s="20" t="s">
        <v>105</v>
      </c>
      <c r="E7" s="20" t="s">
        <v>102</v>
      </c>
      <c r="G7" s="20" t="s">
        <v>103</v>
      </c>
      <c r="I7" s="20" t="s">
        <v>106</v>
      </c>
      <c r="K7" s="20" t="s">
        <v>105</v>
      </c>
      <c r="M7" s="20" t="s">
        <v>102</v>
      </c>
      <c r="O7" s="20" t="s">
        <v>103</v>
      </c>
      <c r="Q7" s="20" t="s">
        <v>106</v>
      </c>
    </row>
    <row r="8" spans="1:17" ht="21" x14ac:dyDescent="0.55000000000000004">
      <c r="A8" s="8" t="s">
        <v>36</v>
      </c>
      <c r="C8" s="9">
        <v>1275791803</v>
      </c>
      <c r="E8" s="9">
        <v>-99562500</v>
      </c>
      <c r="G8" s="9">
        <v>-11062500</v>
      </c>
      <c r="I8" s="9">
        <v>1165166803</v>
      </c>
      <c r="K8" s="9">
        <v>1275791803</v>
      </c>
      <c r="M8" s="9">
        <v>-99562500</v>
      </c>
      <c r="O8" s="9">
        <v>-11062500</v>
      </c>
      <c r="Q8" s="9">
        <v>1165166803</v>
      </c>
    </row>
    <row r="9" spans="1:17" ht="21" x14ac:dyDescent="0.55000000000000004">
      <c r="A9" s="8" t="s">
        <v>32</v>
      </c>
      <c r="C9" s="9">
        <v>956890831</v>
      </c>
      <c r="E9" s="9">
        <v>16129388</v>
      </c>
      <c r="G9" s="9">
        <v>0</v>
      </c>
      <c r="I9" s="9">
        <v>973020219</v>
      </c>
      <c r="K9" s="9">
        <v>956890831</v>
      </c>
      <c r="M9" s="9">
        <v>16129388</v>
      </c>
      <c r="O9" s="9">
        <v>0</v>
      </c>
      <c r="Q9" s="9">
        <v>973020219</v>
      </c>
    </row>
    <row r="10" spans="1:17" ht="21" x14ac:dyDescent="0.55000000000000004">
      <c r="A10" s="8" t="s">
        <v>27</v>
      </c>
      <c r="C10" s="9">
        <v>0</v>
      </c>
      <c r="E10" s="9">
        <v>71643</v>
      </c>
      <c r="G10" s="9">
        <v>0</v>
      </c>
      <c r="I10" s="9">
        <v>71643</v>
      </c>
      <c r="K10" s="9">
        <v>0</v>
      </c>
      <c r="M10" s="9">
        <v>71643</v>
      </c>
      <c r="O10" s="9">
        <v>0</v>
      </c>
      <c r="Q10" s="9">
        <v>71643</v>
      </c>
    </row>
    <row r="11" spans="1:17" ht="21.75" thickBot="1" x14ac:dyDescent="0.6">
      <c r="A11" s="10" t="s">
        <v>119</v>
      </c>
      <c r="C11" s="13">
        <f>SUM(C8:C10)</f>
        <v>2232682634</v>
      </c>
      <c r="E11" s="13">
        <f>SUM(E8:E10)</f>
        <v>-83361469</v>
      </c>
      <c r="G11" s="13">
        <f>SUM(G8:G10)</f>
        <v>-11062500</v>
      </c>
      <c r="I11" s="13">
        <f>SUM(I8:I10)</f>
        <v>2138258665</v>
      </c>
      <c r="K11" s="13">
        <f>SUM(K8:K10)</f>
        <v>2232682634</v>
      </c>
      <c r="M11" s="13">
        <f>SUM(M8:M10)</f>
        <v>-83361469</v>
      </c>
      <c r="O11" s="13">
        <f>SUM(O8:O10)</f>
        <v>-11062500</v>
      </c>
      <c r="Q11" s="13">
        <f>SUM(Q8:Q10)</f>
        <v>2138258665</v>
      </c>
    </row>
    <row r="12" spans="1:17" ht="19.5" thickTop="1" x14ac:dyDescent="0.45"/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rightToLeft="1" workbookViewId="0">
      <selection activeCell="P18" sqref="P18"/>
    </sheetView>
  </sheetViews>
  <sheetFormatPr defaultRowHeight="15.75" x14ac:dyDescent="0.4"/>
  <cols>
    <col min="1" max="1" width="21.710937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3.28515625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7.25" customHeight="1" x14ac:dyDescent="0.4">
      <c r="A3" s="18" t="s">
        <v>81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x14ac:dyDescent="0.4">
      <c r="A6" s="19" t="s">
        <v>107</v>
      </c>
      <c r="B6" s="19" t="s">
        <v>107</v>
      </c>
      <c r="C6" s="19" t="s">
        <v>107</v>
      </c>
      <c r="E6" s="19" t="s">
        <v>83</v>
      </c>
      <c r="F6" s="19" t="s">
        <v>83</v>
      </c>
      <c r="G6" s="19" t="s">
        <v>83</v>
      </c>
      <c r="I6" s="19" t="s">
        <v>84</v>
      </c>
      <c r="J6" s="19" t="s">
        <v>84</v>
      </c>
      <c r="K6" s="19" t="s">
        <v>84</v>
      </c>
    </row>
    <row r="7" spans="1:11" x14ac:dyDescent="0.4">
      <c r="A7" s="18" t="s">
        <v>108</v>
      </c>
      <c r="C7" s="18" t="s">
        <v>53</v>
      </c>
      <c r="E7" s="18" t="s">
        <v>109</v>
      </c>
      <c r="G7" s="18" t="s">
        <v>110</v>
      </c>
      <c r="I7" s="18" t="s">
        <v>109</v>
      </c>
      <c r="K7" s="18" t="s">
        <v>110</v>
      </c>
    </row>
    <row r="8" spans="1:11" x14ac:dyDescent="0.4">
      <c r="A8" s="2" t="s">
        <v>50</v>
      </c>
      <c r="C8" s="1" t="s">
        <v>90</v>
      </c>
      <c r="E8" s="3">
        <v>2166120216</v>
      </c>
      <c r="G8" s="1" t="s">
        <v>90</v>
      </c>
      <c r="I8" s="3">
        <v>2166120216</v>
      </c>
      <c r="K8" s="1" t="s">
        <v>90</v>
      </c>
    </row>
    <row r="9" spans="1:11" x14ac:dyDescent="0.4">
      <c r="A9" s="2" t="s">
        <v>59</v>
      </c>
      <c r="C9" s="1" t="s">
        <v>60</v>
      </c>
      <c r="E9" s="3">
        <v>9379</v>
      </c>
      <c r="G9" s="1" t="s">
        <v>90</v>
      </c>
      <c r="I9" s="3">
        <v>9379</v>
      </c>
      <c r="K9" s="1" t="s">
        <v>90</v>
      </c>
    </row>
    <row r="10" spans="1:11" x14ac:dyDescent="0.4">
      <c r="A10" s="2" t="s">
        <v>63</v>
      </c>
      <c r="C10" s="1" t="s">
        <v>64</v>
      </c>
      <c r="E10" s="3">
        <v>69648514988</v>
      </c>
      <c r="G10" s="1" t="s">
        <v>90</v>
      </c>
      <c r="I10" s="3">
        <v>69648514988</v>
      </c>
      <c r="K10" s="1" t="s">
        <v>90</v>
      </c>
    </row>
    <row r="11" spans="1:11" x14ac:dyDescent="0.4">
      <c r="A11" s="2" t="s">
        <v>67</v>
      </c>
      <c r="C11" s="1" t="s">
        <v>68</v>
      </c>
      <c r="E11" s="3">
        <v>2459017730</v>
      </c>
      <c r="G11" s="1" t="s">
        <v>90</v>
      </c>
      <c r="I11" s="3">
        <v>2459017730</v>
      </c>
      <c r="K11" s="1" t="s">
        <v>90</v>
      </c>
    </row>
    <row r="12" spans="1:11" x14ac:dyDescent="0.4">
      <c r="A12" s="2" t="s">
        <v>59</v>
      </c>
      <c r="C12" s="1" t="s">
        <v>71</v>
      </c>
      <c r="E12" s="3">
        <v>393442614</v>
      </c>
      <c r="G12" s="1" t="s">
        <v>90</v>
      </c>
      <c r="I12" s="3">
        <v>393442614</v>
      </c>
      <c r="K12" s="1" t="s">
        <v>90</v>
      </c>
    </row>
    <row r="13" spans="1:11" x14ac:dyDescent="0.4">
      <c r="A13" s="2" t="s">
        <v>63</v>
      </c>
      <c r="C13" s="1" t="s">
        <v>74</v>
      </c>
      <c r="E13" s="3">
        <v>213015197</v>
      </c>
      <c r="G13" s="1" t="s">
        <v>90</v>
      </c>
      <c r="I13" s="3">
        <v>213015197</v>
      </c>
      <c r="K13" s="1" t="s">
        <v>90</v>
      </c>
    </row>
    <row r="14" spans="1:11" x14ac:dyDescent="0.4">
      <c r="A14" s="2" t="s">
        <v>63</v>
      </c>
      <c r="C14" s="1" t="s">
        <v>76</v>
      </c>
      <c r="E14" s="3">
        <v>2732240435</v>
      </c>
      <c r="G14" s="1" t="s">
        <v>90</v>
      </c>
      <c r="I14" s="3">
        <v>2732240435</v>
      </c>
      <c r="K14" s="1" t="s">
        <v>90</v>
      </c>
    </row>
    <row r="15" spans="1:11" x14ac:dyDescent="0.4">
      <c r="A15" s="2" t="s">
        <v>59</v>
      </c>
      <c r="C15" s="1" t="s">
        <v>79</v>
      </c>
      <c r="E15" s="3">
        <v>273224040</v>
      </c>
      <c r="G15" s="1" t="s">
        <v>90</v>
      </c>
      <c r="I15" s="3">
        <v>273224040</v>
      </c>
      <c r="K15" s="1" t="s">
        <v>90</v>
      </c>
    </row>
    <row r="16" spans="1:11" ht="20.25" thickBot="1" x14ac:dyDescent="0.55000000000000004">
      <c r="A16" s="10" t="s">
        <v>119</v>
      </c>
      <c r="E16" s="12">
        <f>SUM(E8:E15)</f>
        <v>77885584599</v>
      </c>
      <c r="I16" s="12">
        <f>SUM(I8:I15)</f>
        <v>77885584599</v>
      </c>
    </row>
    <row r="17" ht="16.5" thickTop="1" x14ac:dyDescent="0.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rightToLeft="1" workbookViewId="0">
      <selection activeCell="L22" sqref="L22"/>
    </sheetView>
  </sheetViews>
  <sheetFormatPr defaultRowHeight="18" x14ac:dyDescent="0.45"/>
  <cols>
    <col min="1" max="1" width="34.140625" style="4" bestFit="1" customWidth="1"/>
    <col min="2" max="2" width="1" style="4" customWidth="1"/>
    <col min="3" max="3" width="14.140625" style="4" bestFit="1" customWidth="1"/>
    <col min="4" max="4" width="1" style="4" customWidth="1"/>
    <col min="5" max="5" width="18.5703125" style="4" bestFit="1" customWidth="1"/>
    <col min="6" max="6" width="1" style="4" customWidth="1"/>
    <col min="7" max="7" width="9.140625" style="4" customWidth="1"/>
    <col min="8" max="16384" width="9.140625" style="4"/>
  </cols>
  <sheetData>
    <row r="2" spans="1:5" ht="19.5" x14ac:dyDescent="0.45">
      <c r="A2" s="22" t="s">
        <v>0</v>
      </c>
      <c r="B2" s="22"/>
      <c r="C2" s="22"/>
      <c r="D2" s="22"/>
      <c r="E2" s="22"/>
    </row>
    <row r="3" spans="1:5" ht="19.5" x14ac:dyDescent="0.45">
      <c r="A3" s="22" t="s">
        <v>81</v>
      </c>
      <c r="B3" s="22"/>
      <c r="C3" s="22"/>
      <c r="D3" s="22"/>
      <c r="E3" s="22"/>
    </row>
    <row r="4" spans="1:5" ht="19.5" x14ac:dyDescent="0.45">
      <c r="A4" s="22" t="s">
        <v>2</v>
      </c>
      <c r="B4" s="22"/>
      <c r="C4" s="22"/>
      <c r="D4" s="22"/>
      <c r="E4" s="22"/>
    </row>
    <row r="6" spans="1:5" ht="19.5" x14ac:dyDescent="0.45">
      <c r="A6" s="22" t="s">
        <v>111</v>
      </c>
      <c r="C6" s="22" t="s">
        <v>83</v>
      </c>
      <c r="E6" s="22" t="s">
        <v>6</v>
      </c>
    </row>
    <row r="7" spans="1:5" ht="19.5" x14ac:dyDescent="0.45">
      <c r="A7" s="22" t="s">
        <v>111</v>
      </c>
      <c r="C7" s="22" t="s">
        <v>56</v>
      </c>
      <c r="E7" s="22" t="s">
        <v>56</v>
      </c>
    </row>
    <row r="8" spans="1:5" ht="19.5" x14ac:dyDescent="0.5">
      <c r="A8" s="5" t="s">
        <v>111</v>
      </c>
      <c r="C8" s="6">
        <v>0</v>
      </c>
      <c r="E8" s="6">
        <v>0</v>
      </c>
    </row>
    <row r="9" spans="1:5" ht="19.5" x14ac:dyDescent="0.5">
      <c r="A9" s="5" t="s">
        <v>112</v>
      </c>
      <c r="C9" s="6">
        <v>287542972</v>
      </c>
      <c r="E9" s="6">
        <v>287542972</v>
      </c>
    </row>
    <row r="10" spans="1:5" ht="19.5" x14ac:dyDescent="0.5">
      <c r="A10" s="5" t="s">
        <v>113</v>
      </c>
      <c r="C10" s="6">
        <v>1043</v>
      </c>
      <c r="E10" s="6">
        <v>1043</v>
      </c>
    </row>
    <row r="11" spans="1:5" ht="20.25" thickBot="1" x14ac:dyDescent="0.55000000000000004">
      <c r="A11" s="10" t="s">
        <v>119</v>
      </c>
      <c r="C11" s="12">
        <f>SUM(C8:C10)</f>
        <v>287544015</v>
      </c>
      <c r="E11" s="12">
        <f>SUM(E8:E10)</f>
        <v>287544015</v>
      </c>
    </row>
    <row r="12" spans="1:5" ht="18.75" thickTop="1" x14ac:dyDescent="0.45"/>
    <row r="14" spans="1:5" x14ac:dyDescent="0.45">
      <c r="C14" s="6"/>
    </row>
  </sheetData>
  <mergeCells count="8">
    <mergeCell ref="A4:E4"/>
    <mergeCell ref="A3:E3"/>
    <mergeCell ref="A2:E2"/>
    <mergeCell ref="E7"/>
    <mergeCell ref="E6"/>
    <mergeCell ref="A6:A7"/>
    <mergeCell ref="C7"/>
    <mergeCell ref="C6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workbookViewId="0">
      <selection activeCell="G18" sqref="G18"/>
    </sheetView>
  </sheetViews>
  <sheetFormatPr defaultRowHeight="15.75" x14ac:dyDescent="0.4"/>
  <cols>
    <col min="1" max="1" width="24.28515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x14ac:dyDescent="0.4">
      <c r="A2" s="18" t="s">
        <v>0</v>
      </c>
      <c r="B2" s="18"/>
      <c r="C2" s="18"/>
      <c r="D2" s="18"/>
      <c r="E2" s="18"/>
      <c r="F2" s="18"/>
      <c r="G2" s="18"/>
    </row>
    <row r="3" spans="1:7" x14ac:dyDescent="0.4">
      <c r="A3" s="18" t="s">
        <v>81</v>
      </c>
      <c r="B3" s="18"/>
      <c r="C3" s="18"/>
      <c r="D3" s="18"/>
      <c r="E3" s="18"/>
      <c r="F3" s="18"/>
      <c r="G3" s="18"/>
    </row>
    <row r="4" spans="1:7" x14ac:dyDescent="0.4">
      <c r="A4" s="18" t="s">
        <v>2</v>
      </c>
      <c r="B4" s="18"/>
      <c r="C4" s="18"/>
      <c r="D4" s="18"/>
      <c r="E4" s="18"/>
      <c r="F4" s="18"/>
      <c r="G4" s="18"/>
    </row>
    <row r="6" spans="1:7" x14ac:dyDescent="0.4">
      <c r="A6" s="18" t="s">
        <v>85</v>
      </c>
      <c r="C6" s="18" t="s">
        <v>56</v>
      </c>
      <c r="E6" s="18" t="s">
        <v>104</v>
      </c>
      <c r="G6" s="18" t="s">
        <v>13</v>
      </c>
    </row>
    <row r="7" spans="1:7" x14ac:dyDescent="0.4">
      <c r="A7" s="2" t="s">
        <v>114</v>
      </c>
      <c r="C7" s="3">
        <v>0</v>
      </c>
      <c r="E7" s="1" t="s">
        <v>31</v>
      </c>
      <c r="G7" s="1" t="s">
        <v>31</v>
      </c>
    </row>
    <row r="8" spans="1:7" x14ac:dyDescent="0.4">
      <c r="A8" s="2" t="s">
        <v>115</v>
      </c>
      <c r="C8" s="3">
        <v>2138258665</v>
      </c>
      <c r="E8" s="14">
        <v>2.6700000000000002E-2</v>
      </c>
      <c r="G8" s="1" t="s">
        <v>116</v>
      </c>
    </row>
    <row r="9" spans="1:7" x14ac:dyDescent="0.4">
      <c r="A9" s="2" t="s">
        <v>117</v>
      </c>
      <c r="C9" s="3">
        <f>SUM('درآمد سپرده بانکی'!I16)</f>
        <v>77885584599</v>
      </c>
      <c r="E9" s="14">
        <v>0.97319999999999995</v>
      </c>
      <c r="G9" s="1" t="s">
        <v>118</v>
      </c>
    </row>
    <row r="10" spans="1:7" ht="20.25" thickBot="1" x14ac:dyDescent="0.55000000000000004">
      <c r="A10" s="10" t="s">
        <v>119</v>
      </c>
      <c r="C10" s="12">
        <f>SUM(C7:C9)</f>
        <v>80023843264</v>
      </c>
    </row>
    <row r="11" spans="1:7" ht="16.5" thickTop="1" x14ac:dyDescent="0.4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I15" sqref="I15"/>
    </sheetView>
  </sheetViews>
  <sheetFormatPr defaultRowHeight="15.75" x14ac:dyDescent="0.4"/>
  <cols>
    <col min="1" max="1" width="7.425781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9" style="1" bestFit="1" customWidth="1"/>
    <col min="6" max="6" width="1" style="1" customWidth="1"/>
    <col min="7" max="7" width="8.7109375" style="1" bestFit="1" customWidth="1"/>
    <col min="8" max="8" width="1" style="1" customWidth="1"/>
    <col min="9" max="9" width="6.425781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9" style="1" bestFit="1" customWidth="1"/>
    <col min="14" max="14" width="1" style="1" customWidth="1"/>
    <col min="15" max="15" width="8.7109375" style="1" bestFit="1" customWidth="1"/>
    <col min="16" max="16" width="1" style="1" customWidth="1"/>
    <col min="17" max="17" width="6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7.25" customHeight="1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4">
      <c r="A6" s="18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H6" s="18" t="s">
        <v>4</v>
      </c>
      <c r="I6" s="18" t="s">
        <v>4</v>
      </c>
      <c r="K6" s="18" t="s">
        <v>6</v>
      </c>
      <c r="L6" s="18" t="s">
        <v>6</v>
      </c>
      <c r="M6" s="18" t="s">
        <v>6</v>
      </c>
      <c r="N6" s="18" t="s">
        <v>6</v>
      </c>
      <c r="O6" s="18" t="s">
        <v>6</v>
      </c>
      <c r="P6" s="18" t="s">
        <v>6</v>
      </c>
      <c r="Q6" s="18" t="s">
        <v>6</v>
      </c>
    </row>
    <row r="7" spans="1:17" x14ac:dyDescent="0.4">
      <c r="A7" s="18" t="s">
        <v>3</v>
      </c>
      <c r="C7" s="18" t="s">
        <v>15</v>
      </c>
      <c r="E7" s="18" t="s">
        <v>16</v>
      </c>
      <c r="G7" s="18" t="s">
        <v>17</v>
      </c>
      <c r="I7" s="18" t="s">
        <v>18</v>
      </c>
      <c r="K7" s="18" t="s">
        <v>15</v>
      </c>
      <c r="M7" s="18" t="s">
        <v>16</v>
      </c>
      <c r="O7" s="18" t="s">
        <v>17</v>
      </c>
      <c r="Q7" s="18" t="s">
        <v>18</v>
      </c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rightToLeft="1" zoomScale="85" zoomScaleNormal="85" workbookViewId="0">
      <selection activeCell="AC23" sqref="AC23"/>
    </sheetView>
  </sheetViews>
  <sheetFormatPr defaultRowHeight="15.75" x14ac:dyDescent="0.4"/>
  <cols>
    <col min="1" max="1" width="23.42578125" style="1" bestFit="1" customWidth="1"/>
    <col min="2" max="2" width="1" style="1" customWidth="1"/>
    <col min="3" max="3" width="15.28515625" style="1" bestFit="1" customWidth="1"/>
    <col min="4" max="4" width="1" style="1" customWidth="1"/>
    <col min="5" max="5" width="13.42578125" style="1" customWidth="1"/>
    <col min="6" max="6" width="1" style="1" customWidth="1"/>
    <col min="7" max="7" width="8.8554687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6.5703125" style="1" bestFit="1" customWidth="1"/>
    <col min="12" max="12" width="1" style="1" customWidth="1"/>
    <col min="13" max="13" width="6.42578125" style="1" bestFit="1" customWidth="1"/>
    <col min="14" max="14" width="1" style="1" customWidth="1"/>
    <col min="15" max="15" width="4.42578125" style="1" customWidth="1"/>
    <col min="16" max="16" width="1" style="1" customWidth="1"/>
    <col min="17" max="17" width="10.42578125" style="1" customWidth="1"/>
    <col min="18" max="18" width="1" style="1" customWidth="1"/>
    <col min="19" max="19" width="13.140625" style="1" customWidth="1"/>
    <col min="20" max="20" width="1" style="1" customWidth="1"/>
    <col min="21" max="21" width="7.85546875" style="1" bestFit="1" customWidth="1"/>
    <col min="22" max="22" width="1" style="1" customWidth="1"/>
    <col min="23" max="23" width="14" style="1" bestFit="1" customWidth="1"/>
    <col min="24" max="24" width="1" style="1" customWidth="1"/>
    <col min="25" max="25" width="5.7109375" style="1" bestFit="1" customWidth="1"/>
    <col min="26" max="26" width="1" style="1" customWidth="1"/>
    <col min="27" max="27" width="11.7109375" style="1" bestFit="1" customWidth="1"/>
    <col min="28" max="28" width="1" style="1" customWidth="1"/>
    <col min="29" max="29" width="6.5703125" style="1" bestFit="1" customWidth="1"/>
    <col min="30" max="30" width="1" style="1" customWidth="1"/>
    <col min="31" max="31" width="13.42578125" style="1" bestFit="1" customWidth="1"/>
    <col min="32" max="32" width="1" style="1" customWidth="1"/>
    <col min="33" max="33" width="13.5703125" style="1" customWidth="1"/>
    <col min="34" max="34" width="1" style="1" customWidth="1"/>
    <col min="35" max="35" width="13.140625" style="1" bestFit="1" customWidth="1"/>
    <col min="36" max="36" width="1" style="1" customWidth="1"/>
    <col min="37" max="37" width="21.5703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17.25" customHeight="1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x14ac:dyDescent="0.4">
      <c r="A6" s="18" t="s">
        <v>19</v>
      </c>
      <c r="B6" s="18" t="s">
        <v>19</v>
      </c>
      <c r="C6" s="18" t="s">
        <v>19</v>
      </c>
      <c r="D6" s="18" t="s">
        <v>19</v>
      </c>
      <c r="E6" s="18" t="s">
        <v>19</v>
      </c>
      <c r="F6" s="18" t="s">
        <v>19</v>
      </c>
      <c r="G6" s="18" t="s">
        <v>19</v>
      </c>
      <c r="H6" s="18" t="s">
        <v>19</v>
      </c>
      <c r="I6" s="18" t="s">
        <v>19</v>
      </c>
      <c r="J6" s="18" t="s">
        <v>19</v>
      </c>
      <c r="K6" s="18" t="s">
        <v>19</v>
      </c>
      <c r="L6" s="18" t="s">
        <v>19</v>
      </c>
      <c r="M6" s="18" t="s">
        <v>19</v>
      </c>
      <c r="O6" s="18" t="s">
        <v>4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x14ac:dyDescent="0.4">
      <c r="A7" s="18" t="s">
        <v>20</v>
      </c>
      <c r="C7" s="18" t="s">
        <v>21</v>
      </c>
      <c r="E7" s="18" t="s">
        <v>22</v>
      </c>
      <c r="G7" s="18" t="s">
        <v>23</v>
      </c>
      <c r="I7" s="18" t="s">
        <v>24</v>
      </c>
      <c r="K7" s="18" t="s">
        <v>25</v>
      </c>
      <c r="M7" s="18" t="s">
        <v>18</v>
      </c>
      <c r="O7" s="18" t="s">
        <v>7</v>
      </c>
      <c r="Q7" s="18" t="s">
        <v>8</v>
      </c>
      <c r="S7" s="18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8" t="s">
        <v>7</v>
      </c>
      <c r="AE7" s="18" t="s">
        <v>26</v>
      </c>
      <c r="AG7" s="18" t="s">
        <v>8</v>
      </c>
      <c r="AI7" s="18" t="s">
        <v>9</v>
      </c>
      <c r="AK7" s="18" t="s">
        <v>13</v>
      </c>
    </row>
    <row r="8" spans="1:37" x14ac:dyDescent="0.4">
      <c r="A8" s="18" t="s">
        <v>20</v>
      </c>
      <c r="C8" s="18" t="s">
        <v>21</v>
      </c>
      <c r="E8" s="18" t="s">
        <v>22</v>
      </c>
      <c r="G8" s="18" t="s">
        <v>23</v>
      </c>
      <c r="I8" s="18" t="s">
        <v>24</v>
      </c>
      <c r="K8" s="18" t="s">
        <v>25</v>
      </c>
      <c r="M8" s="18" t="s">
        <v>18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26</v>
      </c>
      <c r="AG8" s="18" t="s">
        <v>8</v>
      </c>
      <c r="AI8" s="18" t="s">
        <v>9</v>
      </c>
      <c r="AK8" s="18" t="s">
        <v>13</v>
      </c>
    </row>
    <row r="9" spans="1:37" x14ac:dyDescent="0.4">
      <c r="A9" s="2" t="s">
        <v>27</v>
      </c>
      <c r="C9" s="1" t="s">
        <v>28</v>
      </c>
      <c r="E9" s="1" t="s">
        <v>28</v>
      </c>
      <c r="G9" s="1" t="s">
        <v>29</v>
      </c>
      <c r="I9" s="1" t="s">
        <v>30</v>
      </c>
      <c r="K9" s="3">
        <v>0</v>
      </c>
      <c r="M9" s="3">
        <v>0</v>
      </c>
      <c r="O9" s="3">
        <v>0</v>
      </c>
      <c r="Q9" s="3">
        <v>0</v>
      </c>
      <c r="S9" s="3">
        <v>0</v>
      </c>
      <c r="U9" s="3">
        <v>74</v>
      </c>
      <c r="W9" s="3">
        <v>69550475</v>
      </c>
      <c r="Y9" s="3">
        <v>0</v>
      </c>
      <c r="AA9" s="3">
        <v>0</v>
      </c>
      <c r="AC9" s="3">
        <v>74</v>
      </c>
      <c r="AE9" s="3">
        <v>941010</v>
      </c>
      <c r="AG9" s="3">
        <v>69550475</v>
      </c>
      <c r="AI9" s="3">
        <v>69622118</v>
      </c>
      <c r="AK9" s="1" t="s">
        <v>31</v>
      </c>
    </row>
    <row r="10" spans="1:37" x14ac:dyDescent="0.4">
      <c r="A10" s="2" t="s">
        <v>32</v>
      </c>
      <c r="C10" s="1" t="s">
        <v>28</v>
      </c>
      <c r="E10" s="1" t="s">
        <v>28</v>
      </c>
      <c r="G10" s="1" t="s">
        <v>33</v>
      </c>
      <c r="I10" s="1" t="s">
        <v>34</v>
      </c>
      <c r="K10" s="3">
        <v>17</v>
      </c>
      <c r="M10" s="3">
        <v>17</v>
      </c>
      <c r="O10" s="3">
        <v>0</v>
      </c>
      <c r="Q10" s="3">
        <v>0</v>
      </c>
      <c r="S10" s="3">
        <v>0</v>
      </c>
      <c r="U10" s="3">
        <v>540000</v>
      </c>
      <c r="W10" s="3">
        <v>500806800000</v>
      </c>
      <c r="Y10" s="3">
        <v>0</v>
      </c>
      <c r="AA10" s="3">
        <v>0</v>
      </c>
      <c r="AC10" s="3">
        <v>540000</v>
      </c>
      <c r="AE10" s="3">
        <v>927618</v>
      </c>
      <c r="AG10" s="3">
        <v>500806800000</v>
      </c>
      <c r="AI10" s="3">
        <v>500822929388</v>
      </c>
      <c r="AK10" s="1" t="s">
        <v>35</v>
      </c>
    </row>
    <row r="11" spans="1:37" x14ac:dyDescent="0.4">
      <c r="A11" s="2" t="s">
        <v>36</v>
      </c>
      <c r="C11" s="1" t="s">
        <v>28</v>
      </c>
      <c r="E11" s="1" t="s">
        <v>28</v>
      </c>
      <c r="G11" s="1" t="s">
        <v>37</v>
      </c>
      <c r="I11" s="1" t="s">
        <v>38</v>
      </c>
      <c r="K11" s="3">
        <v>18</v>
      </c>
      <c r="M11" s="3">
        <v>18</v>
      </c>
      <c r="O11" s="3">
        <v>0</v>
      </c>
      <c r="Q11" s="3">
        <v>0</v>
      </c>
      <c r="S11" s="3">
        <v>0</v>
      </c>
      <c r="U11" s="3">
        <v>500000</v>
      </c>
      <c r="W11" s="3">
        <v>500020000000</v>
      </c>
      <c r="Y11" s="3">
        <v>50000</v>
      </c>
      <c r="AA11" s="3">
        <v>49990937500</v>
      </c>
      <c r="AC11" s="3">
        <v>450000</v>
      </c>
      <c r="AE11" s="3">
        <v>1000000</v>
      </c>
      <c r="AG11" s="3">
        <v>450018000000</v>
      </c>
      <c r="AI11" s="3">
        <v>449918437500</v>
      </c>
      <c r="AK11" s="1" t="s">
        <v>39</v>
      </c>
    </row>
    <row r="12" spans="1:37" ht="20.25" thickBot="1" x14ac:dyDescent="0.55000000000000004">
      <c r="A12" s="10" t="s">
        <v>119</v>
      </c>
      <c r="U12" s="11">
        <f>SUM(U9:U11)</f>
        <v>1040074</v>
      </c>
      <c r="W12" s="11">
        <f>SUM(W9:W11)</f>
        <v>1000896350475</v>
      </c>
      <c r="AA12" s="11">
        <f>SUM(AA9:AA11)</f>
        <v>49990937500</v>
      </c>
      <c r="AC12" s="11">
        <f>SUM(AC9:AC11)</f>
        <v>990074</v>
      </c>
      <c r="AG12" s="11">
        <f>SUM(AG9:AG11)</f>
        <v>950894350475</v>
      </c>
      <c r="AI12" s="11">
        <f>SUM(AI9:AI11)</f>
        <v>950810989006</v>
      </c>
      <c r="AK12" s="15">
        <v>0.2339</v>
      </c>
    </row>
    <row r="13" spans="1:37" ht="16.5" thickTop="1" x14ac:dyDescent="0.4"/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AI7:AI8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rightToLeft="1" workbookViewId="0">
      <selection activeCell="G25" sqref="G25"/>
    </sheetView>
  </sheetViews>
  <sheetFormatPr defaultRowHeight="15.75" x14ac:dyDescent="0.4"/>
  <cols>
    <col min="1" max="1" width="21.42578125" style="1" bestFit="1" customWidth="1"/>
    <col min="2" max="2" width="1" style="1" customWidth="1"/>
    <col min="3" max="3" width="6.5703125" style="1" bestFit="1" customWidth="1"/>
    <col min="4" max="4" width="1" style="1" customWidth="1"/>
    <col min="5" max="5" width="8.7109375" style="1" bestFit="1" customWidth="1"/>
    <col min="6" max="6" width="1" style="1" customWidth="1"/>
    <col min="7" max="7" width="13.425781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5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7.25" customHeight="1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3" x14ac:dyDescent="0.4">
      <c r="A6" s="18" t="s">
        <v>3</v>
      </c>
      <c r="C6" s="18" t="s">
        <v>6</v>
      </c>
      <c r="D6" s="18" t="s">
        <v>6</v>
      </c>
      <c r="E6" s="18" t="s">
        <v>6</v>
      </c>
      <c r="F6" s="18" t="s">
        <v>6</v>
      </c>
      <c r="G6" s="18" t="s">
        <v>6</v>
      </c>
      <c r="H6" s="18" t="s">
        <v>6</v>
      </c>
      <c r="I6" s="18" t="s">
        <v>6</v>
      </c>
      <c r="J6" s="18" t="s">
        <v>6</v>
      </c>
      <c r="K6" s="18" t="s">
        <v>6</v>
      </c>
      <c r="L6" s="18" t="s">
        <v>6</v>
      </c>
      <c r="M6" s="18" t="s">
        <v>6</v>
      </c>
    </row>
    <row r="7" spans="1:13" x14ac:dyDescent="0.4">
      <c r="A7" s="18" t="s">
        <v>3</v>
      </c>
      <c r="C7" s="18" t="s">
        <v>7</v>
      </c>
      <c r="E7" s="18" t="s">
        <v>40</v>
      </c>
      <c r="G7" s="18" t="s">
        <v>41</v>
      </c>
      <c r="I7" s="18" t="s">
        <v>42</v>
      </c>
      <c r="K7" s="18" t="s">
        <v>43</v>
      </c>
      <c r="M7" s="18" t="s">
        <v>44</v>
      </c>
    </row>
    <row r="8" spans="1:13" x14ac:dyDescent="0.4">
      <c r="A8" s="2" t="s">
        <v>32</v>
      </c>
      <c r="C8" s="3">
        <v>540000</v>
      </c>
      <c r="E8" s="3">
        <v>927610</v>
      </c>
      <c r="G8" s="3">
        <v>927618</v>
      </c>
      <c r="I8" s="1" t="s">
        <v>31</v>
      </c>
      <c r="K8" s="3">
        <v>500913720000</v>
      </c>
      <c r="M8" s="1" t="s">
        <v>45</v>
      </c>
    </row>
  </sheetData>
  <mergeCells count="11">
    <mergeCell ref="A4:M4"/>
    <mergeCell ref="A3:M3"/>
    <mergeCell ref="A2:M2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workbookViewId="0">
      <selection activeCell="S18" sqref="S18"/>
    </sheetView>
  </sheetViews>
  <sheetFormatPr defaultRowHeight="15.75" x14ac:dyDescent="0.4"/>
  <cols>
    <col min="1" max="1" width="29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6.5703125" style="1" bestFit="1" customWidth="1"/>
    <col min="6" max="6" width="1" style="1" customWidth="1"/>
    <col min="7" max="7" width="7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4.42578125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6.5703125" style="1" bestFit="1" customWidth="1"/>
    <col min="18" max="18" width="1" style="1" customWidth="1"/>
    <col min="19" max="19" width="12.5703125" style="1" bestFit="1" customWidth="1"/>
    <col min="20" max="20" width="1" style="1" customWidth="1"/>
    <col min="21" max="21" width="4.42578125" style="1" bestFit="1" customWidth="1"/>
    <col min="22" max="22" width="1" style="1" customWidth="1"/>
    <col min="23" max="23" width="8.28515625" style="1" bestFit="1" customWidth="1"/>
    <col min="24" max="24" width="1" style="1" customWidth="1"/>
    <col min="25" max="25" width="6.5703125" style="1" bestFit="1" customWidth="1"/>
    <col min="26" max="26" width="1" style="1" customWidth="1"/>
    <col min="27" max="27" width="12.5703125" style="1" bestFit="1" customWidth="1"/>
    <col min="28" max="28" width="1" style="1" customWidth="1"/>
    <col min="29" max="29" width="13.140625" style="1" bestFit="1" customWidth="1"/>
    <col min="30" max="30" width="1" style="1" customWidth="1"/>
    <col min="31" max="31" width="14.855468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17.25" customHeight="1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6" spans="1:31" x14ac:dyDescent="0.4">
      <c r="A6" s="18" t="s">
        <v>46</v>
      </c>
      <c r="B6" s="18" t="s">
        <v>46</v>
      </c>
      <c r="C6" s="18" t="s">
        <v>46</v>
      </c>
      <c r="D6" s="18" t="s">
        <v>46</v>
      </c>
      <c r="E6" s="18" t="s">
        <v>46</v>
      </c>
      <c r="F6" s="18" t="s">
        <v>46</v>
      </c>
      <c r="G6" s="18" t="s">
        <v>46</v>
      </c>
      <c r="H6" s="18" t="s">
        <v>46</v>
      </c>
      <c r="I6" s="18" t="s">
        <v>46</v>
      </c>
      <c r="K6" s="18" t="s">
        <v>4</v>
      </c>
      <c r="L6" s="18" t="s">
        <v>4</v>
      </c>
      <c r="M6" s="18" t="s">
        <v>4</v>
      </c>
      <c r="N6" s="18" t="s">
        <v>4</v>
      </c>
      <c r="O6" s="18" t="s">
        <v>4</v>
      </c>
      <c r="Q6" s="18" t="s">
        <v>5</v>
      </c>
      <c r="R6" s="18" t="s">
        <v>5</v>
      </c>
      <c r="S6" s="18" t="s">
        <v>5</v>
      </c>
      <c r="T6" s="18" t="s">
        <v>5</v>
      </c>
      <c r="U6" s="18" t="s">
        <v>5</v>
      </c>
      <c r="V6" s="18" t="s">
        <v>5</v>
      </c>
      <c r="W6" s="18" t="s">
        <v>5</v>
      </c>
      <c r="Y6" s="18" t="s">
        <v>6</v>
      </c>
      <c r="Z6" s="18" t="s">
        <v>6</v>
      </c>
      <c r="AA6" s="18" t="s">
        <v>6</v>
      </c>
      <c r="AB6" s="18" t="s">
        <v>6</v>
      </c>
      <c r="AC6" s="18" t="s">
        <v>6</v>
      </c>
      <c r="AD6" s="18" t="s">
        <v>6</v>
      </c>
      <c r="AE6" s="18" t="s">
        <v>6</v>
      </c>
    </row>
    <row r="7" spans="1:31" x14ac:dyDescent="0.4">
      <c r="A7" s="18" t="s">
        <v>47</v>
      </c>
      <c r="C7" s="18" t="s">
        <v>24</v>
      </c>
      <c r="E7" s="18" t="s">
        <v>25</v>
      </c>
      <c r="G7" s="18" t="s">
        <v>48</v>
      </c>
      <c r="I7" s="18" t="s">
        <v>22</v>
      </c>
      <c r="K7" s="18" t="s">
        <v>7</v>
      </c>
      <c r="M7" s="18" t="s">
        <v>8</v>
      </c>
      <c r="O7" s="18" t="s">
        <v>9</v>
      </c>
      <c r="Q7" s="18" t="s">
        <v>10</v>
      </c>
      <c r="R7" s="18" t="s">
        <v>10</v>
      </c>
      <c r="S7" s="18" t="s">
        <v>10</v>
      </c>
      <c r="U7" s="18" t="s">
        <v>11</v>
      </c>
      <c r="V7" s="18" t="s">
        <v>11</v>
      </c>
      <c r="W7" s="18" t="s">
        <v>11</v>
      </c>
      <c r="Y7" s="18" t="s">
        <v>7</v>
      </c>
      <c r="AA7" s="18" t="s">
        <v>8</v>
      </c>
      <c r="AC7" s="18" t="s">
        <v>9</v>
      </c>
      <c r="AE7" s="18" t="s">
        <v>49</v>
      </c>
    </row>
    <row r="8" spans="1:31" x14ac:dyDescent="0.4">
      <c r="A8" s="18" t="s">
        <v>47</v>
      </c>
      <c r="C8" s="18" t="s">
        <v>24</v>
      </c>
      <c r="E8" s="18" t="s">
        <v>25</v>
      </c>
      <c r="G8" s="18" t="s">
        <v>48</v>
      </c>
      <c r="I8" s="18" t="s">
        <v>22</v>
      </c>
      <c r="K8" s="18" t="s">
        <v>7</v>
      </c>
      <c r="M8" s="18" t="s">
        <v>8</v>
      </c>
      <c r="O8" s="18" t="s">
        <v>9</v>
      </c>
      <c r="Q8" s="18" t="s">
        <v>7</v>
      </c>
      <c r="S8" s="18" t="s">
        <v>8</v>
      </c>
      <c r="U8" s="18" t="s">
        <v>7</v>
      </c>
      <c r="W8" s="18" t="s">
        <v>14</v>
      </c>
      <c r="Y8" s="18" t="s">
        <v>7</v>
      </c>
      <c r="AA8" s="18" t="s">
        <v>8</v>
      </c>
      <c r="AC8" s="18" t="s">
        <v>9</v>
      </c>
      <c r="AE8" s="18" t="s">
        <v>49</v>
      </c>
    </row>
    <row r="9" spans="1:31" x14ac:dyDescent="0.4">
      <c r="A9" s="2"/>
      <c r="E9" s="3"/>
      <c r="G9" s="3"/>
      <c r="K9" s="3"/>
      <c r="M9" s="3"/>
      <c r="O9" s="3"/>
      <c r="Q9" s="3"/>
      <c r="S9" s="3"/>
      <c r="U9" s="3"/>
      <c r="W9" s="3"/>
      <c r="Y9" s="3"/>
      <c r="AA9" s="3"/>
      <c r="AC9" s="3"/>
    </row>
  </sheetData>
  <mergeCells count="25">
    <mergeCell ref="A2:AE2"/>
    <mergeCell ref="M7:M8"/>
    <mergeCell ref="O7:O8"/>
    <mergeCell ref="K6:O6"/>
    <mergeCell ref="A7:A8"/>
    <mergeCell ref="C7:C8"/>
    <mergeCell ref="E7:E8"/>
    <mergeCell ref="G7:G8"/>
    <mergeCell ref="I7:I8"/>
    <mergeCell ref="A3:AE3"/>
    <mergeCell ref="A4:AE4"/>
    <mergeCell ref="AA7:AA8"/>
    <mergeCell ref="AC7:AC8"/>
    <mergeCell ref="AE7:AE8"/>
    <mergeCell ref="Y6:AE6"/>
    <mergeCell ref="Q8"/>
    <mergeCell ref="Q6:W6"/>
    <mergeCell ref="Y7:Y8"/>
    <mergeCell ref="A6:I6"/>
    <mergeCell ref="K7:K8"/>
    <mergeCell ref="S8"/>
    <mergeCell ref="Q7:S7"/>
    <mergeCell ref="U8"/>
    <mergeCell ref="W8"/>
    <mergeCell ref="U7:W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rightToLeft="1" workbookViewId="0">
      <selection activeCell="Z15" sqref="Z15"/>
    </sheetView>
  </sheetViews>
  <sheetFormatPr defaultRowHeight="15.75" x14ac:dyDescent="0.4"/>
  <cols>
    <col min="1" max="1" width="18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1" style="1" bestFit="1" customWidth="1"/>
    <col min="6" max="6" width="1" style="1" customWidth="1"/>
    <col min="7" max="7" width="9" style="1" bestFit="1" customWidth="1"/>
    <col min="8" max="8" width="1" style="1" customWidth="1"/>
    <col min="9" max="9" width="6.5703125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17.42578125" style="1" customWidth="1"/>
    <col min="14" max="14" width="1" style="1" customWidth="1"/>
    <col min="15" max="15" width="18.42578125" style="1" customWidth="1"/>
    <col min="16" max="16" width="1" style="1" customWidth="1"/>
    <col min="17" max="17" width="16.42578125" style="1" bestFit="1" customWidth="1"/>
    <col min="18" max="18" width="1" style="1" customWidth="1"/>
    <col min="19" max="19" width="14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7.25" customHeight="1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x14ac:dyDescent="0.4">
      <c r="A6" s="18" t="s">
        <v>51</v>
      </c>
      <c r="C6" s="18" t="s">
        <v>52</v>
      </c>
      <c r="D6" s="18" t="s">
        <v>52</v>
      </c>
      <c r="E6" s="18" t="s">
        <v>52</v>
      </c>
      <c r="F6" s="18" t="s">
        <v>52</v>
      </c>
      <c r="G6" s="18" t="s">
        <v>52</v>
      </c>
      <c r="H6" s="18" t="s">
        <v>52</v>
      </c>
      <c r="I6" s="18" t="s">
        <v>52</v>
      </c>
      <c r="K6" s="18" t="s">
        <v>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x14ac:dyDescent="0.4">
      <c r="A7" s="18" t="s">
        <v>51</v>
      </c>
      <c r="C7" s="18" t="s">
        <v>53</v>
      </c>
      <c r="E7" s="18" t="s">
        <v>54</v>
      </c>
      <c r="G7" s="18" t="s">
        <v>55</v>
      </c>
      <c r="I7" s="18" t="s">
        <v>25</v>
      </c>
      <c r="K7" s="18" t="s">
        <v>56</v>
      </c>
      <c r="M7" s="18" t="s">
        <v>57</v>
      </c>
      <c r="O7" s="18" t="s">
        <v>58</v>
      </c>
      <c r="Q7" s="18" t="s">
        <v>56</v>
      </c>
      <c r="S7" s="18" t="s">
        <v>49</v>
      </c>
    </row>
    <row r="8" spans="1:19" x14ac:dyDescent="0.4">
      <c r="A8" s="2" t="s">
        <v>59</v>
      </c>
      <c r="C8" s="1" t="s">
        <v>60</v>
      </c>
      <c r="E8" s="1" t="s">
        <v>61</v>
      </c>
      <c r="G8" s="1" t="s">
        <v>62</v>
      </c>
      <c r="I8" s="1">
        <v>8</v>
      </c>
      <c r="K8" s="3">
        <v>950000</v>
      </c>
      <c r="M8" s="3">
        <v>140001456246</v>
      </c>
      <c r="O8" s="3">
        <v>140001000000</v>
      </c>
      <c r="Q8" s="3">
        <v>456246</v>
      </c>
      <c r="S8" s="1" t="s">
        <v>31</v>
      </c>
    </row>
    <row r="9" spans="1:19" x14ac:dyDescent="0.4">
      <c r="A9" s="2" t="s">
        <v>63</v>
      </c>
      <c r="C9" s="1" t="s">
        <v>64</v>
      </c>
      <c r="E9" s="1" t="s">
        <v>61</v>
      </c>
      <c r="G9" s="1" t="s">
        <v>62</v>
      </c>
      <c r="I9" s="1">
        <v>20</v>
      </c>
      <c r="K9" s="3">
        <v>3960000000000</v>
      </c>
      <c r="M9" s="3">
        <v>3992308285798</v>
      </c>
      <c r="O9" s="3">
        <v>3992308285798</v>
      </c>
      <c r="Q9" s="3">
        <v>0</v>
      </c>
      <c r="S9" s="1" t="s">
        <v>31</v>
      </c>
    </row>
    <row r="10" spans="1:19" x14ac:dyDescent="0.4">
      <c r="A10" s="2" t="s">
        <v>59</v>
      </c>
      <c r="C10" s="1" t="s">
        <v>65</v>
      </c>
      <c r="E10" s="1" t="s">
        <v>66</v>
      </c>
      <c r="G10" s="1" t="s">
        <v>62</v>
      </c>
      <c r="I10" s="1">
        <v>0</v>
      </c>
      <c r="K10" s="3">
        <v>40000000000</v>
      </c>
      <c r="M10" s="3">
        <v>40000510000</v>
      </c>
      <c r="O10" s="3">
        <v>40000510000</v>
      </c>
      <c r="Q10" s="3">
        <v>0</v>
      </c>
      <c r="S10" s="1" t="s">
        <v>31</v>
      </c>
    </row>
    <row r="11" spans="1:19" x14ac:dyDescent="0.4">
      <c r="A11" s="2" t="s">
        <v>67</v>
      </c>
      <c r="C11" s="1" t="s">
        <v>68</v>
      </c>
      <c r="E11" s="1" t="s">
        <v>61</v>
      </c>
      <c r="G11" s="1" t="s">
        <v>69</v>
      </c>
      <c r="I11" s="1">
        <v>20</v>
      </c>
      <c r="K11" s="3">
        <v>0</v>
      </c>
      <c r="M11" s="3">
        <v>917213614754</v>
      </c>
      <c r="O11" s="3">
        <v>17213124754</v>
      </c>
      <c r="Q11" s="3">
        <v>900000490000</v>
      </c>
      <c r="S11" s="1" t="s">
        <v>70</v>
      </c>
    </row>
    <row r="12" spans="1:19" x14ac:dyDescent="0.4">
      <c r="A12" s="2" t="s">
        <v>59</v>
      </c>
      <c r="C12" s="1" t="s">
        <v>71</v>
      </c>
      <c r="E12" s="1" t="s">
        <v>72</v>
      </c>
      <c r="G12" s="1" t="s">
        <v>69</v>
      </c>
      <c r="I12" s="1">
        <v>20</v>
      </c>
      <c r="K12" s="3">
        <v>0</v>
      </c>
      <c r="M12" s="3">
        <v>40000000000</v>
      </c>
      <c r="O12" s="3">
        <v>0</v>
      </c>
      <c r="Q12" s="3">
        <v>40000000000</v>
      </c>
      <c r="S12" s="1" t="s">
        <v>73</v>
      </c>
    </row>
    <row r="13" spans="1:19" x14ac:dyDescent="0.4">
      <c r="A13" s="2" t="s">
        <v>63</v>
      </c>
      <c r="C13" s="1" t="s">
        <v>74</v>
      </c>
      <c r="E13" s="1" t="s">
        <v>61</v>
      </c>
      <c r="G13" s="1" t="s">
        <v>69</v>
      </c>
      <c r="I13" s="1">
        <v>15</v>
      </c>
      <c r="K13" s="3">
        <v>0</v>
      </c>
      <c r="M13" s="3">
        <v>3047127677928</v>
      </c>
      <c r="O13" s="3">
        <v>3041212718248</v>
      </c>
      <c r="Q13" s="3">
        <v>5914959680</v>
      </c>
      <c r="S13" s="1" t="s">
        <v>75</v>
      </c>
    </row>
    <row r="14" spans="1:19" x14ac:dyDescent="0.4">
      <c r="A14" s="2" t="s">
        <v>63</v>
      </c>
      <c r="C14" s="1" t="s">
        <v>76</v>
      </c>
      <c r="E14" s="1" t="s">
        <v>72</v>
      </c>
      <c r="G14" s="1" t="s">
        <v>77</v>
      </c>
      <c r="I14" s="1">
        <v>20</v>
      </c>
      <c r="K14" s="3">
        <v>0</v>
      </c>
      <c r="M14" s="3">
        <v>1000000000000</v>
      </c>
      <c r="O14" s="3">
        <v>0</v>
      </c>
      <c r="Q14" s="3">
        <v>1000000000000</v>
      </c>
      <c r="S14" s="1" t="s">
        <v>78</v>
      </c>
    </row>
    <row r="15" spans="1:19" x14ac:dyDescent="0.4">
      <c r="A15" s="2" t="s">
        <v>59</v>
      </c>
      <c r="C15" s="1" t="s">
        <v>79</v>
      </c>
      <c r="E15" s="1" t="s">
        <v>72</v>
      </c>
      <c r="G15" s="1" t="s">
        <v>77</v>
      </c>
      <c r="I15" s="1">
        <v>20</v>
      </c>
      <c r="K15" s="3">
        <v>0</v>
      </c>
      <c r="M15" s="3">
        <v>100000000000</v>
      </c>
      <c r="O15" s="3">
        <v>0</v>
      </c>
      <c r="Q15" s="3">
        <v>100000000000</v>
      </c>
      <c r="S15" s="1" t="s">
        <v>80</v>
      </c>
    </row>
    <row r="16" spans="1:19" x14ac:dyDescent="0.4">
      <c r="A16" s="2" t="s">
        <v>63</v>
      </c>
      <c r="C16" s="17">
        <v>402018610004</v>
      </c>
      <c r="E16" s="1" t="s">
        <v>72</v>
      </c>
      <c r="G16" s="1" t="s">
        <v>120</v>
      </c>
      <c r="I16" s="1">
        <v>20</v>
      </c>
      <c r="K16" s="3">
        <v>0</v>
      </c>
      <c r="M16" s="3">
        <v>491000000000</v>
      </c>
      <c r="O16" s="3"/>
      <c r="Q16" s="3">
        <v>491000000000</v>
      </c>
      <c r="S16" s="15">
        <v>0.1208</v>
      </c>
    </row>
    <row r="17" spans="1:19" x14ac:dyDescent="0.4">
      <c r="A17" s="2" t="s">
        <v>63</v>
      </c>
      <c r="C17" s="17">
        <v>402018581001</v>
      </c>
      <c r="E17" s="1" t="s">
        <v>72</v>
      </c>
      <c r="G17" s="1" t="s">
        <v>120</v>
      </c>
      <c r="I17" s="1">
        <v>20</v>
      </c>
      <c r="K17" s="3">
        <v>0</v>
      </c>
      <c r="M17" s="3">
        <v>500000000000</v>
      </c>
      <c r="O17" s="3"/>
      <c r="Q17" s="3">
        <v>500000000000</v>
      </c>
      <c r="S17" s="15">
        <v>0.123</v>
      </c>
    </row>
    <row r="18" spans="1:19" ht="20.25" thickBot="1" x14ac:dyDescent="0.55000000000000004">
      <c r="A18" s="10" t="s">
        <v>119</v>
      </c>
      <c r="M18" s="12">
        <f>SUM(M8:M17)</f>
        <v>10267651544726</v>
      </c>
      <c r="O18" s="12">
        <f>SUM(O8:O17)</f>
        <v>7230735638800</v>
      </c>
      <c r="Q18" s="12">
        <f>SUM(Q8:Q17)</f>
        <v>3036915905926</v>
      </c>
      <c r="S18" s="16">
        <v>0.74719999999999998</v>
      </c>
    </row>
    <row r="19" spans="1:19" ht="16.5" thickTop="1" x14ac:dyDescent="0.4"/>
  </sheetData>
  <mergeCells count="17"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  <mergeCell ref="A4:S4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0"/>
  <sheetViews>
    <sheetView rightToLeft="1" workbookViewId="0">
      <selection activeCell="K22" sqref="K22"/>
    </sheetView>
  </sheetViews>
  <sheetFormatPr defaultRowHeight="15.75" x14ac:dyDescent="0.4"/>
  <cols>
    <col min="1" max="1" width="21.42578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0.85546875" style="1" bestFit="1" customWidth="1"/>
    <col min="6" max="6" width="1" style="1" customWidth="1"/>
    <col min="7" max="7" width="6.5703125" style="1" bestFit="1" customWidth="1"/>
    <col min="8" max="8" width="1" style="1" customWidth="1"/>
    <col min="9" max="9" width="13.42578125" style="1" customWidth="1"/>
    <col min="10" max="10" width="1" style="1" customWidth="1"/>
    <col min="11" max="11" width="10.140625" style="1" customWidth="1"/>
    <col min="12" max="12" width="1" style="1" customWidth="1"/>
    <col min="13" max="13" width="13.140625" style="1" customWidth="1"/>
    <col min="14" max="14" width="1" style="1" customWidth="1"/>
    <col min="15" max="15" width="13" style="1" customWidth="1"/>
    <col min="16" max="16" width="1" style="1" customWidth="1"/>
    <col min="17" max="17" width="10.140625" style="1" customWidth="1"/>
    <col min="18" max="18" width="1" style="1" customWidth="1"/>
    <col min="19" max="19" width="12.57031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7.25" customHeight="1" x14ac:dyDescent="0.4">
      <c r="A3" s="18" t="s">
        <v>81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x14ac:dyDescent="0.4">
      <c r="A6" s="18" t="s">
        <v>82</v>
      </c>
      <c r="B6" s="18" t="s">
        <v>82</v>
      </c>
      <c r="C6" s="18" t="s">
        <v>82</v>
      </c>
      <c r="D6" s="18" t="s">
        <v>82</v>
      </c>
      <c r="E6" s="18" t="s">
        <v>82</v>
      </c>
      <c r="F6" s="18" t="s">
        <v>82</v>
      </c>
      <c r="G6" s="18" t="s">
        <v>82</v>
      </c>
      <c r="I6" s="18" t="s">
        <v>83</v>
      </c>
      <c r="J6" s="18" t="s">
        <v>83</v>
      </c>
      <c r="K6" s="18" t="s">
        <v>83</v>
      </c>
      <c r="L6" s="18" t="s">
        <v>83</v>
      </c>
      <c r="M6" s="18" t="s">
        <v>83</v>
      </c>
      <c r="O6" s="18" t="s">
        <v>84</v>
      </c>
      <c r="P6" s="18" t="s">
        <v>84</v>
      </c>
      <c r="Q6" s="18" t="s">
        <v>84</v>
      </c>
      <c r="R6" s="18" t="s">
        <v>84</v>
      </c>
      <c r="S6" s="18" t="s">
        <v>84</v>
      </c>
    </row>
    <row r="7" spans="1:19" x14ac:dyDescent="0.4">
      <c r="A7" s="18" t="s">
        <v>85</v>
      </c>
      <c r="C7" s="18" t="s">
        <v>86</v>
      </c>
      <c r="E7" s="18" t="s">
        <v>24</v>
      </c>
      <c r="G7" s="18" t="s">
        <v>25</v>
      </c>
      <c r="I7" s="18" t="s">
        <v>87</v>
      </c>
      <c r="K7" s="18" t="s">
        <v>88</v>
      </c>
      <c r="M7" s="18" t="s">
        <v>89</v>
      </c>
      <c r="O7" s="18" t="s">
        <v>87</v>
      </c>
      <c r="Q7" s="18" t="s">
        <v>88</v>
      </c>
      <c r="S7" s="18" t="s">
        <v>89</v>
      </c>
    </row>
    <row r="8" spans="1:19" x14ac:dyDescent="0.4">
      <c r="A8" s="2" t="s">
        <v>36</v>
      </c>
      <c r="C8" s="1" t="s">
        <v>90</v>
      </c>
      <c r="E8" s="1" t="s">
        <v>38</v>
      </c>
      <c r="G8" s="3">
        <v>18</v>
      </c>
      <c r="I8" s="3">
        <v>1275791803</v>
      </c>
      <c r="K8" s="1" t="s">
        <v>90</v>
      </c>
      <c r="M8" s="3">
        <v>1275791803</v>
      </c>
      <c r="O8" s="3">
        <v>1275791803</v>
      </c>
      <c r="Q8" s="1" t="s">
        <v>90</v>
      </c>
      <c r="S8" s="3">
        <v>1275791803</v>
      </c>
    </row>
    <row r="9" spans="1:19" x14ac:dyDescent="0.4">
      <c r="A9" s="2" t="s">
        <v>32</v>
      </c>
      <c r="C9" s="1" t="s">
        <v>90</v>
      </c>
      <c r="E9" s="1" t="s">
        <v>34</v>
      </c>
      <c r="G9" s="3">
        <v>17</v>
      </c>
      <c r="I9" s="3">
        <v>956890831</v>
      </c>
      <c r="K9" s="1" t="s">
        <v>90</v>
      </c>
      <c r="M9" s="3">
        <v>956890831</v>
      </c>
      <c r="O9" s="3">
        <v>956890831</v>
      </c>
      <c r="Q9" s="1" t="s">
        <v>90</v>
      </c>
      <c r="S9" s="3">
        <v>956890831</v>
      </c>
    </row>
    <row r="10" spans="1:19" x14ac:dyDescent="0.4">
      <c r="A10" s="2" t="s">
        <v>59</v>
      </c>
      <c r="C10" s="3">
        <v>6</v>
      </c>
      <c r="E10" s="1" t="s">
        <v>90</v>
      </c>
      <c r="G10" s="1">
        <v>8</v>
      </c>
      <c r="I10" s="3">
        <v>9374</v>
      </c>
      <c r="K10" s="3">
        <v>8</v>
      </c>
      <c r="M10" s="3">
        <v>9371</v>
      </c>
      <c r="O10" s="3">
        <v>9374</v>
      </c>
      <c r="Q10" s="3">
        <v>8</v>
      </c>
      <c r="S10" s="3">
        <v>9371</v>
      </c>
    </row>
    <row r="11" spans="1:19" x14ac:dyDescent="0.4">
      <c r="A11" s="2" t="s">
        <v>63</v>
      </c>
      <c r="C11" s="3">
        <v>25</v>
      </c>
      <c r="E11" s="1" t="s">
        <v>90</v>
      </c>
      <c r="G11" s="1">
        <v>20</v>
      </c>
      <c r="I11" s="3">
        <v>69648514988</v>
      </c>
      <c r="K11" s="3">
        <v>315062612</v>
      </c>
      <c r="M11" s="3">
        <v>69333452376</v>
      </c>
      <c r="O11" s="3">
        <v>69648514988</v>
      </c>
      <c r="Q11" s="3">
        <v>315062612</v>
      </c>
      <c r="S11" s="3">
        <v>69333452376</v>
      </c>
    </row>
    <row r="12" spans="1:19" x14ac:dyDescent="0.4">
      <c r="A12" s="2" t="s">
        <v>67</v>
      </c>
      <c r="C12" s="3">
        <v>25</v>
      </c>
      <c r="E12" s="1" t="s">
        <v>90</v>
      </c>
      <c r="G12" s="1">
        <v>20</v>
      </c>
      <c r="I12" s="3">
        <v>2459017730</v>
      </c>
      <c r="K12" s="3">
        <v>0</v>
      </c>
      <c r="M12" s="3">
        <v>2459017730</v>
      </c>
      <c r="O12" s="3">
        <v>2459017730</v>
      </c>
      <c r="Q12" s="3">
        <v>0</v>
      </c>
      <c r="S12" s="3">
        <v>2459017730</v>
      </c>
    </row>
    <row r="13" spans="1:19" x14ac:dyDescent="0.4">
      <c r="A13" s="2" t="s">
        <v>59</v>
      </c>
      <c r="C13" s="3">
        <v>12</v>
      </c>
      <c r="E13" s="1" t="s">
        <v>90</v>
      </c>
      <c r="G13" s="1">
        <v>20</v>
      </c>
      <c r="I13" s="3">
        <v>393442614</v>
      </c>
      <c r="K13" s="3">
        <v>2563144</v>
      </c>
      <c r="M13" s="3">
        <v>390879470</v>
      </c>
      <c r="O13" s="3">
        <v>393442614</v>
      </c>
      <c r="Q13" s="3">
        <v>2563144</v>
      </c>
      <c r="S13" s="3">
        <v>390879470</v>
      </c>
    </row>
    <row r="14" spans="1:19" x14ac:dyDescent="0.4">
      <c r="A14" s="2" t="s">
        <v>63</v>
      </c>
      <c r="C14" s="3">
        <v>30</v>
      </c>
      <c r="E14" s="1" t="s">
        <v>90</v>
      </c>
      <c r="G14" s="1">
        <v>15</v>
      </c>
      <c r="I14" s="3">
        <v>213015197</v>
      </c>
      <c r="K14" s="3">
        <v>0</v>
      </c>
      <c r="M14" s="3">
        <v>213015197</v>
      </c>
      <c r="O14" s="3">
        <v>213015197</v>
      </c>
      <c r="Q14" s="3">
        <v>0</v>
      </c>
      <c r="S14" s="3">
        <v>213015197</v>
      </c>
    </row>
    <row r="15" spans="1:19" x14ac:dyDescent="0.4">
      <c r="A15" s="2" t="s">
        <v>63</v>
      </c>
      <c r="C15" s="3">
        <v>25</v>
      </c>
      <c r="E15" s="1" t="s">
        <v>90</v>
      </c>
      <c r="G15" s="1">
        <v>20</v>
      </c>
      <c r="I15" s="3">
        <v>2732240435</v>
      </c>
      <c r="K15" s="3">
        <v>36822647</v>
      </c>
      <c r="M15" s="3">
        <v>2695417788</v>
      </c>
      <c r="O15" s="3">
        <v>2732240435</v>
      </c>
      <c r="Q15" s="3">
        <v>36822647</v>
      </c>
      <c r="S15" s="3">
        <v>2695417788</v>
      </c>
    </row>
    <row r="16" spans="1:19" x14ac:dyDescent="0.4">
      <c r="A16" s="2" t="s">
        <v>63</v>
      </c>
      <c r="C16" s="3">
        <v>26</v>
      </c>
      <c r="G16" s="1">
        <v>20</v>
      </c>
      <c r="I16" s="3">
        <v>1073224043</v>
      </c>
      <c r="K16" s="3"/>
      <c r="M16" s="3">
        <v>1073224043</v>
      </c>
      <c r="O16" s="3">
        <v>1073224043</v>
      </c>
      <c r="Q16" s="3"/>
      <c r="S16" s="3">
        <v>1073224043</v>
      </c>
    </row>
    <row r="17" spans="1:19" x14ac:dyDescent="0.4">
      <c r="A17" s="2" t="s">
        <v>63</v>
      </c>
      <c r="C17" s="3">
        <v>26</v>
      </c>
      <c r="G17" s="1">
        <v>20</v>
      </c>
      <c r="I17" s="3">
        <v>1092896173</v>
      </c>
      <c r="K17" s="3"/>
      <c r="M17" s="3">
        <v>1092896173</v>
      </c>
      <c r="O17" s="3">
        <v>1092896173</v>
      </c>
      <c r="Q17" s="3"/>
      <c r="S17" s="3">
        <v>1092896173</v>
      </c>
    </row>
    <row r="18" spans="1:19" x14ac:dyDescent="0.4">
      <c r="A18" s="2" t="s">
        <v>59</v>
      </c>
      <c r="C18" s="3">
        <v>25</v>
      </c>
      <c r="E18" s="1" t="s">
        <v>90</v>
      </c>
      <c r="G18" s="1">
        <v>20</v>
      </c>
      <c r="I18" s="3">
        <v>273224040</v>
      </c>
      <c r="K18" s="3">
        <v>3682265</v>
      </c>
      <c r="M18" s="3">
        <v>269541775</v>
      </c>
      <c r="O18" s="3">
        <v>273224040</v>
      </c>
      <c r="Q18" s="3">
        <v>3682265</v>
      </c>
      <c r="S18" s="3">
        <v>269541775</v>
      </c>
    </row>
    <row r="19" spans="1:19" ht="20.25" thickBot="1" x14ac:dyDescent="0.55000000000000004">
      <c r="A19" s="10" t="s">
        <v>119</v>
      </c>
      <c r="I19" s="11">
        <f>SUM(I8:I18)</f>
        <v>80118267228</v>
      </c>
      <c r="K19" s="11">
        <f>SUM(K8:K18)</f>
        <v>358130676</v>
      </c>
      <c r="M19" s="11">
        <f>SUM(M8:M18)</f>
        <v>79760136557</v>
      </c>
      <c r="O19" s="11">
        <f>SUM(O8:O18)</f>
        <v>80118267228</v>
      </c>
      <c r="Q19" s="11">
        <f>SUM(Q8:Q18)</f>
        <v>358130676</v>
      </c>
      <c r="S19" s="11">
        <f>SUM(S8:S18)</f>
        <v>79760136557</v>
      </c>
    </row>
    <row r="20" spans="1:19" ht="16.5" thickTop="1" x14ac:dyDescent="0.4"/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"/>
  <sheetViews>
    <sheetView rightToLeft="1" workbookViewId="0">
      <selection activeCell="O33" sqref="O33"/>
    </sheetView>
  </sheetViews>
  <sheetFormatPr defaultRowHeight="15.75" x14ac:dyDescent="0.4"/>
  <cols>
    <col min="1" max="1" width="7.425781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8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8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7.25" customHeight="1" x14ac:dyDescent="0.4">
      <c r="A3" s="18" t="s">
        <v>81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x14ac:dyDescent="0.4">
      <c r="A6" s="18" t="s">
        <v>3</v>
      </c>
      <c r="C6" s="18" t="s">
        <v>91</v>
      </c>
      <c r="D6" s="18" t="s">
        <v>91</v>
      </c>
      <c r="E6" s="18" t="s">
        <v>91</v>
      </c>
      <c r="F6" s="18" t="s">
        <v>91</v>
      </c>
      <c r="G6" s="18" t="s">
        <v>91</v>
      </c>
      <c r="I6" s="18" t="s">
        <v>83</v>
      </c>
      <c r="J6" s="18" t="s">
        <v>83</v>
      </c>
      <c r="K6" s="18" t="s">
        <v>83</v>
      </c>
      <c r="L6" s="18" t="s">
        <v>83</v>
      </c>
      <c r="M6" s="18" t="s">
        <v>83</v>
      </c>
      <c r="O6" s="18" t="s">
        <v>84</v>
      </c>
      <c r="P6" s="18" t="s">
        <v>84</v>
      </c>
      <c r="Q6" s="18" t="s">
        <v>84</v>
      </c>
      <c r="R6" s="18" t="s">
        <v>84</v>
      </c>
      <c r="S6" s="18" t="s">
        <v>84</v>
      </c>
    </row>
    <row r="7" spans="1:19" x14ac:dyDescent="0.4">
      <c r="A7" s="18" t="s">
        <v>3</v>
      </c>
      <c r="C7" s="18" t="s">
        <v>92</v>
      </c>
      <c r="E7" s="18" t="s">
        <v>93</v>
      </c>
      <c r="G7" s="18" t="s">
        <v>94</v>
      </c>
      <c r="I7" s="18" t="s">
        <v>95</v>
      </c>
      <c r="K7" s="18" t="s">
        <v>88</v>
      </c>
      <c r="M7" s="18" t="s">
        <v>96</v>
      </c>
      <c r="O7" s="18" t="s">
        <v>95</v>
      </c>
      <c r="Q7" s="18" t="s">
        <v>88</v>
      </c>
      <c r="S7" s="18" t="s">
        <v>96</v>
      </c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tabSelected="1" workbookViewId="0">
      <selection activeCell="O26" sqref="O26"/>
    </sheetView>
  </sheetViews>
  <sheetFormatPr defaultRowHeight="15.75" x14ac:dyDescent="0.4"/>
  <cols>
    <col min="1" max="1" width="29.57031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17.25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7.25" customHeight="1" x14ac:dyDescent="0.4">
      <c r="A3" s="18" t="s">
        <v>81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17.25" customHeight="1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x14ac:dyDescent="0.4">
      <c r="A6" s="18" t="s">
        <v>3</v>
      </c>
      <c r="C6" s="18" t="s">
        <v>83</v>
      </c>
      <c r="D6" s="18" t="s">
        <v>83</v>
      </c>
      <c r="E6" s="18" t="s">
        <v>83</v>
      </c>
      <c r="F6" s="18" t="s">
        <v>83</v>
      </c>
      <c r="G6" s="18" t="s">
        <v>83</v>
      </c>
      <c r="H6" s="18" t="s">
        <v>83</v>
      </c>
      <c r="I6" s="18" t="s">
        <v>83</v>
      </c>
      <c r="K6" s="18" t="s">
        <v>84</v>
      </c>
      <c r="L6" s="18" t="s">
        <v>84</v>
      </c>
      <c r="M6" s="18" t="s">
        <v>84</v>
      </c>
      <c r="N6" s="18" t="s">
        <v>84</v>
      </c>
      <c r="O6" s="18" t="s">
        <v>84</v>
      </c>
      <c r="P6" s="18" t="s">
        <v>84</v>
      </c>
      <c r="Q6" s="18" t="s">
        <v>84</v>
      </c>
    </row>
    <row r="7" spans="1:17" x14ac:dyDescent="0.4">
      <c r="A7" s="18" t="s">
        <v>3</v>
      </c>
      <c r="C7" s="18" t="s">
        <v>7</v>
      </c>
      <c r="E7" s="18" t="s">
        <v>97</v>
      </c>
      <c r="G7" s="18" t="s">
        <v>98</v>
      </c>
      <c r="I7" s="18" t="s">
        <v>99</v>
      </c>
      <c r="K7" s="18" t="s">
        <v>7</v>
      </c>
      <c r="M7" s="18" t="s">
        <v>97</v>
      </c>
      <c r="O7" s="18" t="s">
        <v>98</v>
      </c>
      <c r="Q7" s="18" t="s">
        <v>99</v>
      </c>
    </row>
    <row r="8" spans="1:17" x14ac:dyDescent="0.4">
      <c r="A8" s="2" t="s">
        <v>27</v>
      </c>
      <c r="C8" s="3">
        <v>74</v>
      </c>
      <c r="E8" s="3">
        <v>69622118</v>
      </c>
      <c r="G8" s="3">
        <v>69550475</v>
      </c>
      <c r="I8" s="3">
        <v>71643</v>
      </c>
      <c r="K8" s="3">
        <v>74</v>
      </c>
      <c r="M8" s="3">
        <v>69622118</v>
      </c>
      <c r="O8" s="3">
        <v>69550475</v>
      </c>
      <c r="Q8" s="3">
        <v>71643</v>
      </c>
    </row>
    <row r="9" spans="1:17" x14ac:dyDescent="0.4">
      <c r="A9" s="2" t="s">
        <v>36</v>
      </c>
      <c r="C9" s="3">
        <v>450000</v>
      </c>
      <c r="E9" s="3">
        <v>449918437500</v>
      </c>
      <c r="G9" s="3">
        <v>450018000000</v>
      </c>
      <c r="I9" s="3">
        <v>-99562500</v>
      </c>
      <c r="K9" s="3">
        <v>450000</v>
      </c>
      <c r="M9" s="3">
        <v>449918437500</v>
      </c>
      <c r="O9" s="3">
        <v>450018000000</v>
      </c>
      <c r="Q9" s="3">
        <v>-99562500</v>
      </c>
    </row>
    <row r="10" spans="1:17" x14ac:dyDescent="0.4">
      <c r="A10" s="2" t="s">
        <v>32</v>
      </c>
      <c r="C10" s="3">
        <v>540000</v>
      </c>
      <c r="E10" s="3">
        <v>500822929388</v>
      </c>
      <c r="G10" s="3">
        <v>500806800000</v>
      </c>
      <c r="I10" s="3">
        <v>16129388</v>
      </c>
      <c r="K10" s="3">
        <v>540000</v>
      </c>
      <c r="M10" s="3">
        <v>500822929388</v>
      </c>
      <c r="O10" s="3">
        <v>500806800000</v>
      </c>
      <c r="Q10" s="3">
        <v>16129388</v>
      </c>
    </row>
    <row r="11" spans="1:17" ht="20.25" thickBot="1" x14ac:dyDescent="0.55000000000000004">
      <c r="A11" s="10" t="s">
        <v>119</v>
      </c>
      <c r="E11" s="11">
        <f>SUM(E8:E10)</f>
        <v>950810989006</v>
      </c>
      <c r="G11" s="11">
        <f>SUM(G8:G10)</f>
        <v>950894350475</v>
      </c>
      <c r="I11" s="11">
        <f>SUM(I8:I10)</f>
        <v>-83361469</v>
      </c>
      <c r="M11" s="11">
        <f>SUM(M8:M10)</f>
        <v>950810989006</v>
      </c>
      <c r="O11" s="11">
        <f>SUM(O8:O10)</f>
        <v>950894350475</v>
      </c>
      <c r="Q11" s="11">
        <f>SUM(Q8:Q10)</f>
        <v>-83361469</v>
      </c>
    </row>
    <row r="12" spans="1:17" ht="16.5" thickTop="1" x14ac:dyDescent="0.4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pc2</cp:lastModifiedBy>
  <cp:lastPrinted>2021-02-21T12:49:02Z</cp:lastPrinted>
  <dcterms:created xsi:type="dcterms:W3CDTF">2021-02-21T06:11:57Z</dcterms:created>
  <dcterms:modified xsi:type="dcterms:W3CDTF">2021-02-27T07:38:46Z</dcterms:modified>
</cp:coreProperties>
</file>