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7495" windowHeight="1324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4525"/>
</workbook>
</file>

<file path=xl/calcChain.xml><?xml version="1.0" encoding="utf-8"?>
<calcChain xmlns="http://schemas.openxmlformats.org/spreadsheetml/2006/main">
  <c r="C9" i="15" l="1"/>
  <c r="E17" i="13"/>
  <c r="I8" i="13"/>
  <c r="I10" i="13"/>
  <c r="O20" i="7"/>
  <c r="O12" i="7"/>
  <c r="Q22" i="7"/>
  <c r="S9" i="7" l="1"/>
  <c r="S10" i="7"/>
  <c r="S11" i="7"/>
  <c r="S12" i="7"/>
  <c r="S13" i="7"/>
  <c r="S22" i="7" s="1"/>
  <c r="S14" i="7"/>
  <c r="S15" i="7"/>
  <c r="S16" i="7"/>
  <c r="S17" i="7"/>
  <c r="S18" i="7"/>
  <c r="S19" i="7"/>
  <c r="S20" i="7"/>
  <c r="S21" i="7"/>
  <c r="S8" i="7"/>
  <c r="M9" i="7"/>
  <c r="M10" i="7"/>
  <c r="M11" i="7"/>
  <c r="M12" i="7"/>
  <c r="M14" i="7"/>
  <c r="M15" i="7"/>
  <c r="M16" i="7"/>
  <c r="M17" i="7"/>
  <c r="M18" i="7"/>
  <c r="M19" i="7"/>
  <c r="M20" i="7"/>
  <c r="M21" i="7"/>
  <c r="M8" i="7"/>
  <c r="K22" i="7"/>
  <c r="I22" i="7" l="1"/>
  <c r="O22" i="7"/>
  <c r="O13" i="7"/>
  <c r="M22" i="7"/>
  <c r="Q20" i="6"/>
  <c r="O20" i="6"/>
  <c r="M20" i="6"/>
  <c r="K20" i="6"/>
  <c r="Q21" i="9" l="1"/>
  <c r="O21" i="9"/>
  <c r="M21" i="9"/>
  <c r="K21" i="9"/>
  <c r="I21" i="9"/>
  <c r="G21" i="9"/>
  <c r="E21" i="9"/>
  <c r="C21" i="9"/>
  <c r="Q9" i="10"/>
  <c r="O9" i="10"/>
  <c r="M9" i="10"/>
  <c r="K9" i="10"/>
  <c r="I9" i="10"/>
  <c r="G9" i="10"/>
  <c r="E9" i="10"/>
  <c r="C9" i="10"/>
  <c r="S12" i="11"/>
  <c r="Q12" i="11"/>
  <c r="O12" i="11"/>
  <c r="M12" i="11"/>
  <c r="G12" i="11"/>
  <c r="I12" i="11"/>
  <c r="E12" i="11"/>
  <c r="C12" i="11"/>
  <c r="Q17" i="12"/>
  <c r="O17" i="12"/>
  <c r="M17" i="12"/>
  <c r="K17" i="12"/>
  <c r="I17" i="12"/>
  <c r="G17" i="12"/>
  <c r="E17" i="12"/>
  <c r="C17" i="12"/>
  <c r="I17" i="13" l="1"/>
  <c r="C10" i="15"/>
  <c r="AI18" i="3"/>
  <c r="AG18" i="3"/>
  <c r="AE18" i="3"/>
  <c r="AC18" i="3"/>
  <c r="AA18" i="3"/>
  <c r="Y18" i="3"/>
  <c r="W18" i="3"/>
  <c r="U18" i="3"/>
  <c r="S18" i="3"/>
  <c r="Q18" i="3"/>
  <c r="O18" i="3"/>
  <c r="W13" i="1"/>
  <c r="U13" i="1"/>
  <c r="Q13" i="1"/>
  <c r="K13" i="1"/>
  <c r="I13" i="1"/>
</calcChain>
</file>

<file path=xl/sharedStrings.xml><?xml version="1.0" encoding="utf-8"?>
<sst xmlns="http://schemas.openxmlformats.org/spreadsheetml/2006/main" count="915" uniqueCount="173">
  <si>
    <t>صندوق سرمایه گذاری آوای فردای زاگرس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</si>
  <si>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</si>
  <si>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</si>
  <si>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</si>
  <si>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</si>
  <si>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</si>
  <si>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</si>
  <si>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</si>
  <si>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</si>
  <si>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</si>
  <si>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</si>
  <si>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</si>
  <si>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</si>
  <si>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</si>
  <si>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</si>
  <si>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گروه‌صنعتی‌سپاهان‌</t>
  </si>
  <si>
    <t>0.21 %</t>
  </si>
  <si>
    <t>فولاد  خوزستان</t>
  </si>
  <si>
    <t>1.30 %</t>
  </si>
  <si>
    <t>پالایش نفت بندرعباس</t>
  </si>
  <si>
    <t>0.84 %</t>
  </si>
  <si>
    <t>پالایش نفت تبریز</t>
  </si>
  <si>
    <t>0.78 %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</si>
  <si>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</si>
  <si>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</si>
  <si>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</si>
  <si>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</si>
  <si>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</si>
  <si>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</si>
  <si>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</si>
  <si>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</si>
  <si>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</si>
  <si>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</si>
  <si>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</si>
  <si>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</si>
  <si>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اسنادخزانه-م20بودجه97-000324</t>
  </si>
  <si>
    <t>بله</t>
  </si>
  <si>
    <t>1398/03/21</t>
  </si>
  <si>
    <t>1400/03/24</t>
  </si>
  <si>
    <t>0.00 %</t>
  </si>
  <si>
    <t>مرابحه عام دولت5-ش.خ0302</t>
  </si>
  <si>
    <t>1399/06/16</t>
  </si>
  <si>
    <t>1403/02/16</t>
  </si>
  <si>
    <t>6.94 %</t>
  </si>
  <si>
    <t>مرابحه عام دولتی65-ش.خ0210</t>
  </si>
  <si>
    <t>1399/10/16</t>
  </si>
  <si>
    <t>1402/10/16</t>
  </si>
  <si>
    <t>12.00 %</t>
  </si>
  <si>
    <t>مرابحه عام دولت76-ش.خ030406</t>
  </si>
  <si>
    <t>1399/12/06</t>
  </si>
  <si>
    <t>1403/04/06</t>
  </si>
  <si>
    <t>16.72 %</t>
  </si>
  <si>
    <t>مرابحه عام دولت79-ش.خ010612</t>
  </si>
  <si>
    <t>1399/12/12</t>
  </si>
  <si>
    <t>1401/06/12</t>
  </si>
  <si>
    <t>7.17 %</t>
  </si>
  <si>
    <t>اسنادخزانه-م3بودجه99-011110</t>
  </si>
  <si>
    <t>1399/06/22</t>
  </si>
  <si>
    <t>1401/11/10</t>
  </si>
  <si>
    <t>0.09 %</t>
  </si>
  <si>
    <t>اسنادخزانه-م9بودجه99-020316</t>
  </si>
  <si>
    <t>1399/10/15</t>
  </si>
  <si>
    <t>1402/03/16</t>
  </si>
  <si>
    <t>2.88 %</t>
  </si>
  <si>
    <t>اسنادخزانه-م2بودجه99-011019</t>
  </si>
  <si>
    <t>1399/06/19</t>
  </si>
  <si>
    <t>1401/10/19</t>
  </si>
  <si>
    <t>0.13 %</t>
  </si>
  <si>
    <t>اسنادخزانه-م10بودجه99-020807</t>
  </si>
  <si>
    <t>1399/11/21</t>
  </si>
  <si>
    <t>1402/08/07</t>
  </si>
  <si>
    <t>1.56 %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</si>
  <si>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</si>
  <si>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</si>
  <si>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</si>
  <si>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</si>
  <si>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</si>
  <si>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0.11 %</t>
  </si>
  <si>
    <t>Other</t>
  </si>
  <si>
    <t>0.03 %</t>
  </si>
  <si>
    <t>0.05 %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</si>
  <si>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</si>
  <si>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</si>
  <si>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</si>
  <si>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</si>
  <si>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 xml:space="preserve">بانک آینده 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</si>
  <si>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</si>
  <si>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</si>
  <si>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</si>
  <si>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</si>
  <si>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</si>
  <si>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</si>
  <si>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</si>
  <si>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</si>
  <si>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</si>
  <si>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</si>
  <si>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</si>
  <si>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</si>
  <si>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0.01 %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</si>
  <si>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</si>
  <si>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</si>
  <si>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</si>
  <si>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</si>
  <si>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</si>
  <si>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</si>
  <si>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290-433-14527997-1</t>
  </si>
  <si>
    <t>سپرده بلند مدت</t>
  </si>
  <si>
    <t>0.30 %</t>
  </si>
  <si>
    <t>0203629431004</t>
  </si>
  <si>
    <t>0.37 %</t>
  </si>
  <si>
    <t>0402011794002</t>
  </si>
  <si>
    <t>1399/11/25</t>
  </si>
  <si>
    <t>23.91 %</t>
  </si>
  <si>
    <t>290-433-14527997-2</t>
  </si>
  <si>
    <t>2.39 %</t>
  </si>
  <si>
    <t>0405372742008</t>
  </si>
  <si>
    <t>1399/12/10</t>
  </si>
  <si>
    <t>21.51 %</t>
  </si>
  <si>
    <t>0105362922004</t>
  </si>
  <si>
    <t>0302795060004</t>
  </si>
  <si>
    <t>قرض الحسنه</t>
  </si>
  <si>
    <t>1399/12/25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</si>
  <si>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</si>
  <si>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</si>
  <si>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</si>
  <si>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</si>
  <si>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</si>
  <si>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</si>
  <si>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</si>
  <si>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</si>
  <si>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</si>
  <si>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</si>
  <si>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</si>
  <si>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</si>
  <si>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</si>
  <si>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</si>
  <si>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</si>
  <si>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</si>
  <si>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</si>
  <si>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</si>
  <si>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</si>
  <si>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</si>
  <si>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</si>
  <si>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</si>
  <si>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</si>
  <si>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</si>
  <si>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1.23 %</t>
  </si>
  <si>
    <t>0.73 %</t>
  </si>
  <si>
    <t>0.12 %</t>
  </si>
  <si>
    <t>0.07 %</t>
  </si>
  <si>
    <t>8.85 %</t>
  </si>
  <si>
    <t>5.28 %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</si>
  <si>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</si>
  <si>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</si>
  <si>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</si>
  <si>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</si>
  <si>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</si>
  <si>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</si>
  <si>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</si>
  <si>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</si>
  <si>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</si>
  <si>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</si>
  <si>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10.19 %</t>
  </si>
  <si>
    <t>0.20 %</t>
  </si>
  <si>
    <t>سرمایه‌گذاری در اوراق بهادار</t>
  </si>
  <si>
    <t>29.37 %</t>
  </si>
  <si>
    <t>0.58 %</t>
  </si>
  <si>
    <t>درآمد سپرده بانکی</t>
  </si>
  <si>
    <t>60.97 %</t>
  </si>
  <si>
    <t>1.21 %</t>
  </si>
  <si>
    <t xml:space="preserve">جمع کل </t>
  </si>
  <si>
    <t>درصد به کل 
دارایی‌های صندوق</t>
  </si>
  <si>
    <t>1399/11/26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</si>
</sst>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Border="1"/>
    <xf numFmtId="0" fontId="3" fillId="0" borderId="0" xfId="0" applyFont="1" applyBorder="1"/>
    <xf numFmtId="3" fontId="1" fillId="0" borderId="0" xfId="0" applyNumberFormat="1" applyFont="1" applyBorder="1"/>
    <xf numFmtId="0" fontId="3" fillId="0" borderId="0" xfId="0" applyFont="1"/>
    <xf numFmtId="3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1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"/>
  <sheetViews>
    <sheetView rightToLeft="1" zoomScaleNormal="100" workbookViewId="0">
      <selection activeCell="G31" sqref="G31"/>
    </sheetView>
  </sheetViews>
  <sheetFormatPr defaultRowHeight="18.75" x14ac:dyDescent="0.45"/>
  <cols>
    <col min="1" max="1" width="19.140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</row>
    <row r="3" spans="1:25" ht="30" x14ac:dyDescent="0.45"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</row>
    <row r="4" spans="1:25" ht="30" x14ac:dyDescent="0.45"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</row>
    <row r="6" spans="1:25" ht="30" x14ac:dyDescent="0.45">
      <c r="A6" s="19" t="s">
        <v>3</v>
      </c>
      <c r="B6" s="3"/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3"/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P6" s="3"/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30" x14ac:dyDescent="0.45">
      <c r="A7" s="19" t="s">
        <v>3</v>
      </c>
      <c r="B7" s="3"/>
      <c r="C7" s="19" t="s">
        <v>7</v>
      </c>
      <c r="D7" s="3"/>
      <c r="E7" s="19" t="s">
        <v>8</v>
      </c>
      <c r="F7" s="3"/>
      <c r="G7" s="19" t="s">
        <v>9</v>
      </c>
      <c r="H7" s="3"/>
      <c r="I7" s="19" t="s">
        <v>10</v>
      </c>
      <c r="J7" s="19" t="s">
        <v>10</v>
      </c>
      <c r="K7" s="19" t="s">
        <v>10</v>
      </c>
      <c r="L7" s="3"/>
      <c r="M7" s="19" t="s">
        <v>11</v>
      </c>
      <c r="N7" s="19" t="s">
        <v>11</v>
      </c>
      <c r="O7" s="19" t="s">
        <v>11</v>
      </c>
      <c r="P7" s="3"/>
      <c r="Q7" s="19" t="s">
        <v>7</v>
      </c>
      <c r="R7" s="3"/>
      <c r="S7" s="19" t="s">
        <v>12</v>
      </c>
      <c r="T7" s="3"/>
      <c r="U7" s="19" t="s">
        <v>8</v>
      </c>
      <c r="V7" s="3"/>
      <c r="W7" s="19" t="s">
        <v>9</v>
      </c>
      <c r="X7" s="3"/>
      <c r="Y7" s="18" t="s">
        <v>171</v>
      </c>
    </row>
    <row r="8" spans="1:25" ht="30" x14ac:dyDescent="0.45">
      <c r="A8" s="19" t="s">
        <v>3</v>
      </c>
      <c r="B8" s="3"/>
      <c r="C8" s="19" t="s">
        <v>7</v>
      </c>
      <c r="D8" s="3"/>
      <c r="E8" s="19" t="s">
        <v>8</v>
      </c>
      <c r="F8" s="3"/>
      <c r="G8" s="19" t="s">
        <v>9</v>
      </c>
      <c r="H8" s="3"/>
      <c r="I8" s="19" t="s">
        <v>7</v>
      </c>
      <c r="J8" s="3"/>
      <c r="K8" s="19" t="s">
        <v>8</v>
      </c>
      <c r="L8" s="3"/>
      <c r="M8" s="19" t="s">
        <v>7</v>
      </c>
      <c r="N8" s="3"/>
      <c r="O8" s="19" t="s">
        <v>14</v>
      </c>
      <c r="P8" s="3"/>
      <c r="Q8" s="19" t="s">
        <v>7</v>
      </c>
      <c r="R8" s="3"/>
      <c r="S8" s="19" t="s">
        <v>12</v>
      </c>
      <c r="T8" s="3"/>
      <c r="U8" s="19" t="s">
        <v>8</v>
      </c>
      <c r="V8" s="3"/>
      <c r="W8" s="19" t="s">
        <v>9</v>
      </c>
      <c r="X8" s="3"/>
      <c r="Y8" s="19" t="s">
        <v>13</v>
      </c>
    </row>
    <row r="9" spans="1:25" ht="21" x14ac:dyDescent="0.55000000000000004">
      <c r="A9" s="4" t="s">
        <v>15</v>
      </c>
      <c r="B9" s="3"/>
      <c r="C9" s="5">
        <v>0</v>
      </c>
      <c r="D9" s="3"/>
      <c r="E9" s="5">
        <v>0</v>
      </c>
      <c r="F9" s="3"/>
      <c r="G9" s="5">
        <v>0</v>
      </c>
      <c r="H9" s="3"/>
      <c r="I9" s="5">
        <v>220331</v>
      </c>
      <c r="J9" s="3"/>
      <c r="K9" s="5">
        <v>8649187764</v>
      </c>
      <c r="L9" s="3"/>
      <c r="M9" s="5">
        <v>0</v>
      </c>
      <c r="N9" s="3"/>
      <c r="O9" s="5">
        <v>0</v>
      </c>
      <c r="P9" s="3"/>
      <c r="Q9" s="5">
        <v>220331</v>
      </c>
      <c r="R9" s="3"/>
      <c r="S9" s="5">
        <v>39480</v>
      </c>
      <c r="T9" s="3"/>
      <c r="U9" s="5">
        <v>8649187764</v>
      </c>
      <c r="V9" s="3"/>
      <c r="W9" s="5">
        <v>8646910806.1140003</v>
      </c>
      <c r="X9" s="3"/>
      <c r="Y9" s="3" t="s">
        <v>16</v>
      </c>
    </row>
    <row r="10" spans="1:25" ht="21" x14ac:dyDescent="0.55000000000000004">
      <c r="A10" s="4" t="s">
        <v>17</v>
      </c>
      <c r="B10" s="3"/>
      <c r="C10" s="5">
        <v>0</v>
      </c>
      <c r="D10" s="3"/>
      <c r="E10" s="5">
        <v>0</v>
      </c>
      <c r="F10" s="3"/>
      <c r="G10" s="5">
        <v>0</v>
      </c>
      <c r="H10" s="3"/>
      <c r="I10" s="5">
        <v>3558970</v>
      </c>
      <c r="J10" s="3"/>
      <c r="K10" s="5">
        <v>47227860862</v>
      </c>
      <c r="L10" s="3"/>
      <c r="M10" s="5">
        <v>0</v>
      </c>
      <c r="N10" s="3"/>
      <c r="O10" s="5">
        <v>0</v>
      </c>
      <c r="P10" s="3"/>
      <c r="Q10" s="5">
        <v>3558970</v>
      </c>
      <c r="R10" s="3"/>
      <c r="S10" s="5">
        <v>15430</v>
      </c>
      <c r="T10" s="3"/>
      <c r="U10" s="5">
        <v>47227860862</v>
      </c>
      <c r="V10" s="3"/>
      <c r="W10" s="5">
        <v>54588163402.754997</v>
      </c>
      <c r="X10" s="3"/>
      <c r="Y10" s="3" t="s">
        <v>18</v>
      </c>
    </row>
    <row r="11" spans="1:25" ht="21" x14ac:dyDescent="0.55000000000000004">
      <c r="A11" s="4" t="s">
        <v>19</v>
      </c>
      <c r="B11" s="3"/>
      <c r="C11" s="5">
        <v>0</v>
      </c>
      <c r="D11" s="3"/>
      <c r="E11" s="5">
        <v>0</v>
      </c>
      <c r="F11" s="3"/>
      <c r="G11" s="5">
        <v>0</v>
      </c>
      <c r="H11" s="3"/>
      <c r="I11" s="5">
        <v>1214362</v>
      </c>
      <c r="J11" s="3"/>
      <c r="K11" s="5">
        <v>33962340980</v>
      </c>
      <c r="L11" s="3"/>
      <c r="M11" s="5">
        <v>0</v>
      </c>
      <c r="N11" s="3"/>
      <c r="O11" s="5">
        <v>0</v>
      </c>
      <c r="P11" s="3"/>
      <c r="Q11" s="5">
        <v>1214362</v>
      </c>
      <c r="R11" s="3"/>
      <c r="S11" s="5">
        <v>28980</v>
      </c>
      <c r="T11" s="3"/>
      <c r="U11" s="5">
        <v>33962340980</v>
      </c>
      <c r="V11" s="3"/>
      <c r="W11" s="5">
        <v>34982817105.977997</v>
      </c>
      <c r="X11" s="3"/>
      <c r="Y11" s="3" t="s">
        <v>20</v>
      </c>
    </row>
    <row r="12" spans="1:25" ht="21" x14ac:dyDescent="0.55000000000000004">
      <c r="A12" s="4" t="s">
        <v>21</v>
      </c>
      <c r="B12" s="3"/>
      <c r="C12" s="5">
        <v>0</v>
      </c>
      <c r="D12" s="3"/>
      <c r="E12" s="5">
        <v>0</v>
      </c>
      <c r="F12" s="3"/>
      <c r="G12" s="5">
        <v>0</v>
      </c>
      <c r="H12" s="3"/>
      <c r="I12" s="5">
        <v>1000000</v>
      </c>
      <c r="J12" s="3"/>
      <c r="K12" s="5">
        <v>32378617472</v>
      </c>
      <c r="L12" s="3"/>
      <c r="M12" s="5">
        <v>0</v>
      </c>
      <c r="N12" s="3"/>
      <c r="O12" s="5">
        <v>0</v>
      </c>
      <c r="P12" s="3"/>
      <c r="Q12" s="5">
        <v>1000000</v>
      </c>
      <c r="R12" s="3"/>
      <c r="S12" s="5">
        <v>32670</v>
      </c>
      <c r="T12" s="3"/>
      <c r="U12" s="5">
        <v>32378617472</v>
      </c>
      <c r="V12" s="3"/>
      <c r="W12" s="5">
        <v>32475613500</v>
      </c>
      <c r="X12" s="3"/>
      <c r="Y12" s="3" t="s">
        <v>22</v>
      </c>
    </row>
    <row r="13" spans="1:25" ht="21.75" thickBot="1" x14ac:dyDescent="0.6">
      <c r="A13" s="21" t="s">
        <v>170</v>
      </c>
      <c r="B13" s="21"/>
      <c r="C13" s="21"/>
      <c r="D13" s="21"/>
      <c r="E13" s="21"/>
      <c r="F13" s="21"/>
      <c r="G13" s="21"/>
      <c r="I13" s="7">
        <f>SUM(I9:I12)</f>
        <v>5993663</v>
      </c>
      <c r="K13" s="7">
        <f>SUM(K9:K12)</f>
        <v>122218007078</v>
      </c>
      <c r="Q13" s="7">
        <f>SUM(Q9:Q12)</f>
        <v>5993663</v>
      </c>
      <c r="U13" s="7">
        <f>SUM(U9:U12)</f>
        <v>122218007078</v>
      </c>
      <c r="W13" s="7">
        <f>SUM(W9:W12)</f>
        <v>130693504814.84698</v>
      </c>
    </row>
    <row r="14" spans="1:25" ht="19.5" thickTop="1" x14ac:dyDescent="0.45">
      <c r="Q14" s="3"/>
    </row>
    <row r="15" spans="1:25" x14ac:dyDescent="0.45">
      <c r="Q15" s="3"/>
    </row>
  </sheetData>
  <mergeCells count="22">
    <mergeCell ref="A13:G13"/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zoomScaleNormal="100" workbookViewId="0">
      <selection activeCell="M17" sqref="M17"/>
    </sheetView>
  </sheetViews>
  <sheetFormatPr defaultRowHeight="18.75" x14ac:dyDescent="0.45"/>
  <cols>
    <col min="1" max="1" width="25.5703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30" x14ac:dyDescent="0.45">
      <c r="C3" s="20" t="s">
        <v>122</v>
      </c>
      <c r="D3" s="20" t="s">
        <v>122</v>
      </c>
      <c r="E3" s="20" t="s">
        <v>122</v>
      </c>
      <c r="F3" s="20" t="s">
        <v>122</v>
      </c>
      <c r="G3" s="20" t="s">
        <v>122</v>
      </c>
    </row>
    <row r="4" spans="1:17" ht="30" x14ac:dyDescent="0.45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30" x14ac:dyDescent="0.45">
      <c r="A6" s="20" t="s">
        <v>3</v>
      </c>
      <c r="C6" s="20" t="s">
        <v>124</v>
      </c>
      <c r="D6" s="20" t="s">
        <v>124</v>
      </c>
      <c r="E6" s="20" t="s">
        <v>124</v>
      </c>
      <c r="F6" s="20" t="s">
        <v>124</v>
      </c>
      <c r="G6" s="20" t="s">
        <v>124</v>
      </c>
      <c r="H6" s="20" t="s">
        <v>124</v>
      </c>
      <c r="I6" s="20" t="s">
        <v>124</v>
      </c>
      <c r="K6" s="20" t="s">
        <v>125</v>
      </c>
      <c r="L6" s="20" t="s">
        <v>125</v>
      </c>
      <c r="M6" s="20" t="s">
        <v>125</v>
      </c>
      <c r="N6" s="20" t="s">
        <v>125</v>
      </c>
      <c r="O6" s="20" t="s">
        <v>125</v>
      </c>
      <c r="P6" s="20" t="s">
        <v>125</v>
      </c>
      <c r="Q6" s="20" t="s">
        <v>125</v>
      </c>
    </row>
    <row r="7" spans="1:17" ht="30" x14ac:dyDescent="0.45">
      <c r="A7" s="20" t="s">
        <v>3</v>
      </c>
      <c r="C7" s="20" t="s">
        <v>7</v>
      </c>
      <c r="E7" s="20" t="s">
        <v>138</v>
      </c>
      <c r="G7" s="20" t="s">
        <v>139</v>
      </c>
      <c r="I7" s="20" t="s">
        <v>141</v>
      </c>
      <c r="K7" s="20" t="s">
        <v>7</v>
      </c>
      <c r="M7" s="20" t="s">
        <v>138</v>
      </c>
      <c r="O7" s="20" t="s">
        <v>139</v>
      </c>
      <c r="Q7" s="20" t="s">
        <v>141</v>
      </c>
    </row>
    <row r="8" spans="1:17" ht="21" x14ac:dyDescent="0.55000000000000004">
      <c r="A8" s="6" t="s">
        <v>40</v>
      </c>
      <c r="C8" s="2">
        <v>165200</v>
      </c>
      <c r="E8" s="2">
        <v>165170057500</v>
      </c>
      <c r="G8" s="2">
        <v>165206608000</v>
      </c>
      <c r="I8" s="12">
        <v>-36550500</v>
      </c>
      <c r="K8" s="2">
        <v>215200</v>
      </c>
      <c r="M8" s="2">
        <v>215160995000</v>
      </c>
      <c r="O8" s="2">
        <v>215208608000</v>
      </c>
      <c r="Q8" s="12">
        <v>-47613000</v>
      </c>
    </row>
    <row r="9" spans="1:17" ht="21.75" thickBot="1" x14ac:dyDescent="0.5">
      <c r="A9" s="8" t="s">
        <v>170</v>
      </c>
      <c r="C9" s="9">
        <f>SUM(C8)</f>
        <v>165200</v>
      </c>
      <c r="E9" s="9">
        <f>SUM(E8)</f>
        <v>165170057500</v>
      </c>
      <c r="G9" s="9">
        <f>SUM(G8)</f>
        <v>165206608000</v>
      </c>
      <c r="I9" s="9">
        <f>SUM(I8)</f>
        <v>-36550500</v>
      </c>
      <c r="K9" s="9">
        <f>SUM(K8)</f>
        <v>215200</v>
      </c>
      <c r="M9" s="9">
        <f>SUM(M8)</f>
        <v>215160995000</v>
      </c>
      <c r="O9" s="9">
        <f>SUM(O8)</f>
        <v>215208608000</v>
      </c>
      <c r="Q9" s="9">
        <f>SUM(Q8)</f>
        <v>-47613000</v>
      </c>
    </row>
    <row r="10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topLeftCell="A4" zoomScaleNormal="100" workbookViewId="0">
      <selection activeCell="I20" sqref="I20"/>
    </sheetView>
  </sheetViews>
  <sheetFormatPr defaultRowHeight="18.75" x14ac:dyDescent="0.45"/>
  <cols>
    <col min="1" max="1" width="17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21" ht="30" x14ac:dyDescent="0.45">
      <c r="I3" s="20" t="s">
        <v>122</v>
      </c>
      <c r="J3" s="20" t="s">
        <v>122</v>
      </c>
      <c r="K3" s="20" t="s">
        <v>122</v>
      </c>
      <c r="L3" s="20" t="s">
        <v>122</v>
      </c>
      <c r="M3" s="20" t="s">
        <v>122</v>
      </c>
    </row>
    <row r="4" spans="1:21" ht="30" x14ac:dyDescent="0.45"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21" ht="30" x14ac:dyDescent="0.45">
      <c r="A6" s="20" t="s">
        <v>3</v>
      </c>
      <c r="C6" s="20" t="s">
        <v>124</v>
      </c>
      <c r="D6" s="20" t="s">
        <v>124</v>
      </c>
      <c r="E6" s="20" t="s">
        <v>124</v>
      </c>
      <c r="F6" s="20" t="s">
        <v>124</v>
      </c>
      <c r="G6" s="20" t="s">
        <v>124</v>
      </c>
      <c r="H6" s="20" t="s">
        <v>124</v>
      </c>
      <c r="I6" s="20" t="s">
        <v>124</v>
      </c>
      <c r="J6" s="20" t="s">
        <v>124</v>
      </c>
      <c r="K6" s="20" t="s">
        <v>124</v>
      </c>
      <c r="M6" s="20" t="s">
        <v>125</v>
      </c>
      <c r="N6" s="20" t="s">
        <v>125</v>
      </c>
      <c r="O6" s="20" t="s">
        <v>125</v>
      </c>
      <c r="P6" s="20" t="s">
        <v>125</v>
      </c>
      <c r="Q6" s="20" t="s">
        <v>125</v>
      </c>
      <c r="R6" s="20" t="s">
        <v>125</v>
      </c>
      <c r="S6" s="20" t="s">
        <v>125</v>
      </c>
      <c r="T6" s="20" t="s">
        <v>125</v>
      </c>
      <c r="U6" s="20" t="s">
        <v>125</v>
      </c>
    </row>
    <row r="7" spans="1:21" ht="30" x14ac:dyDescent="0.45">
      <c r="A7" s="20" t="s">
        <v>3</v>
      </c>
      <c r="C7" s="20" t="s">
        <v>142</v>
      </c>
      <c r="E7" s="20" t="s">
        <v>143</v>
      </c>
      <c r="G7" s="20" t="s">
        <v>144</v>
      </c>
      <c r="I7" s="20" t="s">
        <v>91</v>
      </c>
      <c r="K7" s="20" t="s">
        <v>145</v>
      </c>
      <c r="M7" s="20" t="s">
        <v>142</v>
      </c>
      <c r="O7" s="20" t="s">
        <v>143</v>
      </c>
      <c r="Q7" s="20" t="s">
        <v>144</v>
      </c>
      <c r="S7" s="20" t="s">
        <v>91</v>
      </c>
      <c r="U7" s="20" t="s">
        <v>145</v>
      </c>
    </row>
    <row r="8" spans="1:21" ht="21" x14ac:dyDescent="0.55000000000000004">
      <c r="A8" s="6" t="s">
        <v>19</v>
      </c>
      <c r="C8" s="2">
        <v>0</v>
      </c>
      <c r="E8" s="2">
        <v>1020476125</v>
      </c>
      <c r="G8" s="2">
        <v>0</v>
      </c>
      <c r="I8" s="2">
        <v>1020476125</v>
      </c>
      <c r="K8" s="1" t="s">
        <v>146</v>
      </c>
      <c r="M8" s="2">
        <v>0</v>
      </c>
      <c r="O8" s="2">
        <v>1020476125</v>
      </c>
      <c r="Q8" s="2">
        <v>0</v>
      </c>
      <c r="S8" s="2">
        <v>1020476125</v>
      </c>
      <c r="U8" s="1" t="s">
        <v>147</v>
      </c>
    </row>
    <row r="9" spans="1:21" ht="21" x14ac:dyDescent="0.55000000000000004">
      <c r="A9" s="6" t="s">
        <v>15</v>
      </c>
      <c r="C9" s="2">
        <v>0</v>
      </c>
      <c r="E9" s="2">
        <v>-2276957</v>
      </c>
      <c r="G9" s="2">
        <v>0</v>
      </c>
      <c r="I9" s="2">
        <v>-2276957</v>
      </c>
      <c r="K9" s="1" t="s">
        <v>39</v>
      </c>
      <c r="M9" s="2">
        <v>0</v>
      </c>
      <c r="O9" s="2">
        <v>-2276957</v>
      </c>
      <c r="Q9" s="2">
        <v>0</v>
      </c>
      <c r="S9" s="2">
        <v>-2276957</v>
      </c>
      <c r="U9" s="1" t="s">
        <v>39</v>
      </c>
    </row>
    <row r="10" spans="1:21" ht="21" x14ac:dyDescent="0.55000000000000004">
      <c r="A10" s="6" t="s">
        <v>21</v>
      </c>
      <c r="C10" s="2">
        <v>0</v>
      </c>
      <c r="E10" s="2">
        <v>96996028</v>
      </c>
      <c r="G10" s="2">
        <v>0</v>
      </c>
      <c r="I10" s="2">
        <v>96996028</v>
      </c>
      <c r="K10" s="1" t="s">
        <v>148</v>
      </c>
      <c r="M10" s="2">
        <v>0</v>
      </c>
      <c r="O10" s="2">
        <v>96996028</v>
      </c>
      <c r="Q10" s="2">
        <v>0</v>
      </c>
      <c r="S10" s="2">
        <v>96996028</v>
      </c>
      <c r="U10" s="1" t="s">
        <v>149</v>
      </c>
    </row>
    <row r="11" spans="1:21" ht="21" x14ac:dyDescent="0.55000000000000004">
      <c r="A11" s="6" t="s">
        <v>17</v>
      </c>
      <c r="C11" s="2">
        <v>0</v>
      </c>
      <c r="E11" s="2">
        <v>7360302540</v>
      </c>
      <c r="G11" s="2">
        <v>0</v>
      </c>
      <c r="I11" s="2">
        <v>7360302540</v>
      </c>
      <c r="K11" s="1" t="s">
        <v>150</v>
      </c>
      <c r="M11" s="2">
        <v>0</v>
      </c>
      <c r="O11" s="2">
        <v>7360302540</v>
      </c>
      <c r="Q11" s="2">
        <v>0</v>
      </c>
      <c r="S11" s="2">
        <v>7360302540</v>
      </c>
      <c r="U11" s="1" t="s">
        <v>151</v>
      </c>
    </row>
    <row r="12" spans="1:21" ht="21.75" thickBot="1" x14ac:dyDescent="0.5">
      <c r="A12" s="8" t="s">
        <v>170</v>
      </c>
      <c r="C12" s="9">
        <f>SUM(C8:C11)</f>
        <v>0</v>
      </c>
      <c r="E12" s="9">
        <f>SUM(E8:E11)</f>
        <v>8475497736</v>
      </c>
      <c r="G12" s="9">
        <f>SUM(G8:G11)</f>
        <v>0</v>
      </c>
      <c r="I12" s="9">
        <f>SUM(I8:I11)</f>
        <v>8475497736</v>
      </c>
      <c r="K12" s="9"/>
      <c r="M12" s="9">
        <f>SUM(M8:M11)</f>
        <v>0</v>
      </c>
      <c r="O12" s="9">
        <f>SUM(O8:O11)</f>
        <v>8475497736</v>
      </c>
      <c r="Q12" s="9">
        <f>SUM(Q8:Q11)</f>
        <v>0</v>
      </c>
      <c r="S12" s="9">
        <f>SUM(S8:S11)</f>
        <v>8475497736</v>
      </c>
      <c r="U12" s="9"/>
    </row>
    <row r="13" spans="1:21" ht="19.5" thickTop="1" x14ac:dyDescent="0.45"/>
  </sheetData>
  <mergeCells count="16">
    <mergeCell ref="A6:A7"/>
    <mergeCell ref="C7"/>
    <mergeCell ref="E7"/>
    <mergeCell ref="G7"/>
    <mergeCell ref="I7"/>
    <mergeCell ref="S7"/>
    <mergeCell ref="U7"/>
    <mergeCell ref="M6:U6"/>
    <mergeCell ref="I2:M2"/>
    <mergeCell ref="I3:M3"/>
    <mergeCell ref="I4:M4"/>
    <mergeCell ref="K7"/>
    <mergeCell ref="C6:K6"/>
    <mergeCell ref="M7"/>
    <mergeCell ref="O7"/>
    <mergeCell ref="Q7"/>
  </mergeCells>
  <pageMargins left="0.7" right="0.7" top="0.75" bottom="0.75" header="0.3" footer="0.3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topLeftCell="A4" zoomScaleNormal="100" workbookViewId="0">
      <selection activeCell="I30" sqref="I30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30" x14ac:dyDescent="0.45">
      <c r="C3" s="20" t="s">
        <v>122</v>
      </c>
      <c r="D3" s="20" t="s">
        <v>122</v>
      </c>
      <c r="E3" s="20" t="s">
        <v>122</v>
      </c>
      <c r="F3" s="20" t="s">
        <v>122</v>
      </c>
      <c r="G3" s="20" t="s">
        <v>122</v>
      </c>
    </row>
    <row r="4" spans="1:17" ht="30" x14ac:dyDescent="0.45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30" x14ac:dyDescent="0.45">
      <c r="A6" s="20" t="s">
        <v>126</v>
      </c>
      <c r="C6" s="20" t="s">
        <v>124</v>
      </c>
      <c r="D6" s="20" t="s">
        <v>124</v>
      </c>
      <c r="E6" s="20" t="s">
        <v>124</v>
      </c>
      <c r="F6" s="20" t="s">
        <v>124</v>
      </c>
      <c r="G6" s="20" t="s">
        <v>124</v>
      </c>
      <c r="H6" s="20" t="s">
        <v>124</v>
      </c>
      <c r="I6" s="20" t="s">
        <v>124</v>
      </c>
      <c r="K6" s="20" t="s">
        <v>125</v>
      </c>
      <c r="L6" s="20" t="s">
        <v>125</v>
      </c>
      <c r="M6" s="20" t="s">
        <v>125</v>
      </c>
      <c r="N6" s="20" t="s">
        <v>125</v>
      </c>
      <c r="O6" s="20" t="s">
        <v>125</v>
      </c>
      <c r="P6" s="20" t="s">
        <v>125</v>
      </c>
      <c r="Q6" s="20" t="s">
        <v>125</v>
      </c>
    </row>
    <row r="7" spans="1:17" ht="30" x14ac:dyDescent="0.45">
      <c r="A7" s="20" t="s">
        <v>126</v>
      </c>
      <c r="C7" s="20" t="s">
        <v>152</v>
      </c>
      <c r="E7" s="20" t="s">
        <v>143</v>
      </c>
      <c r="G7" s="20" t="s">
        <v>144</v>
      </c>
      <c r="I7" s="20" t="s">
        <v>153</v>
      </c>
      <c r="K7" s="20" t="s">
        <v>152</v>
      </c>
      <c r="M7" s="20" t="s">
        <v>143</v>
      </c>
      <c r="O7" s="20" t="s">
        <v>144</v>
      </c>
      <c r="Q7" s="20" t="s">
        <v>153</v>
      </c>
    </row>
    <row r="8" spans="1:17" ht="21" x14ac:dyDescent="0.55000000000000004">
      <c r="A8" s="6" t="s">
        <v>40</v>
      </c>
      <c r="C8" s="2">
        <v>5689175319</v>
      </c>
      <c r="E8" s="2">
        <v>5731518100</v>
      </c>
      <c r="G8" s="2">
        <v>-36550500</v>
      </c>
      <c r="I8" s="2">
        <v>11384142919</v>
      </c>
      <c r="K8" s="2">
        <v>6964967122</v>
      </c>
      <c r="M8" s="2">
        <v>5631955600</v>
      </c>
      <c r="O8" s="2">
        <v>-47613000</v>
      </c>
      <c r="Q8" s="2">
        <v>12549309722</v>
      </c>
    </row>
    <row r="9" spans="1:17" ht="21" x14ac:dyDescent="0.55000000000000004">
      <c r="A9" s="6" t="s">
        <v>52</v>
      </c>
      <c r="C9" s="2">
        <v>520707436</v>
      </c>
      <c r="E9" s="2">
        <v>83414317</v>
      </c>
      <c r="G9" s="2">
        <v>0</v>
      </c>
      <c r="I9" s="2">
        <v>604121753</v>
      </c>
      <c r="K9" s="2">
        <v>520707436</v>
      </c>
      <c r="M9" s="2">
        <v>83414317</v>
      </c>
      <c r="O9" s="2">
        <v>0</v>
      </c>
      <c r="Q9" s="2">
        <v>604121753</v>
      </c>
    </row>
    <row r="10" spans="1:17" ht="21" x14ac:dyDescent="0.55000000000000004">
      <c r="A10" s="6" t="s">
        <v>48</v>
      </c>
      <c r="C10" s="2">
        <v>1391970065</v>
      </c>
      <c r="E10" s="2">
        <v>67797491</v>
      </c>
      <c r="G10" s="2">
        <v>0</v>
      </c>
      <c r="I10" s="2">
        <v>1459767556</v>
      </c>
      <c r="K10" s="2">
        <v>1391970065</v>
      </c>
      <c r="M10" s="2">
        <v>67797491</v>
      </c>
      <c r="O10" s="2">
        <v>0</v>
      </c>
      <c r="Q10" s="2">
        <v>1459767556</v>
      </c>
    </row>
    <row r="11" spans="1:17" ht="21" x14ac:dyDescent="0.55000000000000004">
      <c r="A11" s="6" t="s">
        <v>44</v>
      </c>
      <c r="C11" s="2">
        <v>7296165105</v>
      </c>
      <c r="E11" s="2">
        <v>1109498867</v>
      </c>
      <c r="G11" s="2">
        <v>0</v>
      </c>
      <c r="I11" s="2">
        <v>8405663972</v>
      </c>
      <c r="K11" s="2">
        <v>8253055936</v>
      </c>
      <c r="M11" s="2">
        <v>1125628255</v>
      </c>
      <c r="O11" s="2">
        <v>0</v>
      </c>
      <c r="Q11" s="2">
        <v>9378684191</v>
      </c>
    </row>
    <row r="12" spans="1:17" ht="21" x14ac:dyDescent="0.55000000000000004">
      <c r="A12" s="6" t="s">
        <v>35</v>
      </c>
      <c r="C12" s="2">
        <v>0</v>
      </c>
      <c r="E12" s="2">
        <v>1183046</v>
      </c>
      <c r="G12" s="2">
        <v>0</v>
      </c>
      <c r="I12" s="2">
        <v>1183046</v>
      </c>
      <c r="K12" s="2">
        <v>0</v>
      </c>
      <c r="M12" s="2">
        <v>1254689</v>
      </c>
      <c r="O12" s="2">
        <v>0</v>
      </c>
      <c r="Q12" s="2">
        <v>1254689</v>
      </c>
    </row>
    <row r="13" spans="1:17" ht="21" x14ac:dyDescent="0.55000000000000004">
      <c r="A13" s="6" t="s">
        <v>64</v>
      </c>
      <c r="C13" s="2">
        <v>0</v>
      </c>
      <c r="E13" s="2">
        <v>58048447</v>
      </c>
      <c r="G13" s="2">
        <v>0</v>
      </c>
      <c r="I13" s="2">
        <v>58048447</v>
      </c>
      <c r="K13" s="2">
        <v>0</v>
      </c>
      <c r="M13" s="2">
        <v>58048447</v>
      </c>
      <c r="O13" s="2">
        <v>0</v>
      </c>
      <c r="Q13" s="2">
        <v>58048447</v>
      </c>
    </row>
    <row r="14" spans="1:17" ht="21" x14ac:dyDescent="0.55000000000000004">
      <c r="A14" s="6" t="s">
        <v>56</v>
      </c>
      <c r="C14" s="2">
        <v>0</v>
      </c>
      <c r="E14" s="2">
        <v>49345965</v>
      </c>
      <c r="G14" s="2">
        <v>0</v>
      </c>
      <c r="I14" s="2">
        <v>49345965</v>
      </c>
      <c r="K14" s="2">
        <v>0</v>
      </c>
      <c r="M14" s="2">
        <v>49345965</v>
      </c>
      <c r="O14" s="2">
        <v>0</v>
      </c>
      <c r="Q14" s="2">
        <v>49345965</v>
      </c>
    </row>
    <row r="15" spans="1:17" ht="21" x14ac:dyDescent="0.55000000000000004">
      <c r="A15" s="6" t="s">
        <v>60</v>
      </c>
      <c r="C15" s="2">
        <v>0</v>
      </c>
      <c r="E15" s="2">
        <v>1389337200</v>
      </c>
      <c r="G15" s="2">
        <v>0</v>
      </c>
      <c r="I15" s="2">
        <v>1389337200</v>
      </c>
      <c r="K15" s="2">
        <v>0</v>
      </c>
      <c r="M15" s="2">
        <v>1389337200</v>
      </c>
      <c r="O15" s="2">
        <v>0</v>
      </c>
      <c r="Q15" s="2">
        <v>1389337200</v>
      </c>
    </row>
    <row r="16" spans="1:17" ht="21" x14ac:dyDescent="0.55000000000000004">
      <c r="A16" s="6" t="s">
        <v>68</v>
      </c>
      <c r="C16" s="2">
        <v>0</v>
      </c>
      <c r="E16" s="2">
        <v>1074430493</v>
      </c>
      <c r="G16" s="2">
        <v>0</v>
      </c>
      <c r="I16" s="2">
        <v>1074430493</v>
      </c>
      <c r="K16" s="2">
        <v>0</v>
      </c>
      <c r="M16" s="2">
        <v>1074430493</v>
      </c>
      <c r="O16" s="2">
        <v>0</v>
      </c>
      <c r="Q16" s="2">
        <v>1074430493</v>
      </c>
    </row>
    <row r="17" spans="1:17" ht="21.75" thickBot="1" x14ac:dyDescent="0.5">
      <c r="A17" s="8" t="s">
        <v>170</v>
      </c>
      <c r="C17" s="9">
        <f>SUM(C8:C16)</f>
        <v>14898017925</v>
      </c>
      <c r="E17" s="9">
        <f>SUM(E8:E16)</f>
        <v>9564573926</v>
      </c>
      <c r="G17" s="9">
        <f>SUM(G8:G16)</f>
        <v>-36550500</v>
      </c>
      <c r="I17" s="9">
        <f>SUM(I8:I16)</f>
        <v>24426041351</v>
      </c>
      <c r="K17" s="9">
        <f>SUM(K8:K16)</f>
        <v>17130700559</v>
      </c>
      <c r="M17" s="9">
        <f>SUM(M8:M16)</f>
        <v>9481212457</v>
      </c>
      <c r="O17" s="9">
        <f>SUM(O8:O16)</f>
        <v>-47613000</v>
      </c>
      <c r="Q17" s="9">
        <f>SUM(Q8:Q16)</f>
        <v>26564300016</v>
      </c>
    </row>
    <row r="18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zoomScaleNormal="100" workbookViewId="0">
      <selection activeCell="K13" sqref="K13"/>
    </sheetView>
  </sheetViews>
  <sheetFormatPr defaultRowHeight="18.75" x14ac:dyDescent="0.45"/>
  <cols>
    <col min="1" max="1" width="21.71093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</row>
    <row r="3" spans="1:11" ht="30" x14ac:dyDescent="0.45">
      <c r="B3" s="20" t="s">
        <v>122</v>
      </c>
      <c r="C3" s="20" t="s">
        <v>122</v>
      </c>
      <c r="D3" s="20" t="s">
        <v>122</v>
      </c>
      <c r="E3" s="20" t="s">
        <v>122</v>
      </c>
      <c r="F3" s="20" t="s">
        <v>122</v>
      </c>
    </row>
    <row r="4" spans="1:11" ht="30" x14ac:dyDescent="0.45"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</row>
    <row r="6" spans="1:11" ht="30" x14ac:dyDescent="0.45">
      <c r="A6" s="20" t="s">
        <v>154</v>
      </c>
      <c r="B6" s="20" t="s">
        <v>154</v>
      </c>
      <c r="C6" s="20" t="s">
        <v>154</v>
      </c>
      <c r="E6" s="20" t="s">
        <v>124</v>
      </c>
      <c r="F6" s="20" t="s">
        <v>124</v>
      </c>
      <c r="G6" s="20" t="s">
        <v>124</v>
      </c>
      <c r="I6" s="20" t="s">
        <v>125</v>
      </c>
      <c r="J6" s="20" t="s">
        <v>125</v>
      </c>
      <c r="K6" s="20" t="s">
        <v>125</v>
      </c>
    </row>
    <row r="7" spans="1:11" ht="30" x14ac:dyDescent="0.45">
      <c r="A7" s="20" t="s">
        <v>155</v>
      </c>
      <c r="C7" s="20" t="s">
        <v>88</v>
      </c>
      <c r="E7" s="20" t="s">
        <v>156</v>
      </c>
      <c r="G7" s="20" t="s">
        <v>157</v>
      </c>
      <c r="I7" s="20" t="s">
        <v>156</v>
      </c>
      <c r="K7" s="20" t="s">
        <v>157</v>
      </c>
    </row>
    <row r="8" spans="1:11" ht="21" x14ac:dyDescent="0.55000000000000004">
      <c r="A8" s="6" t="s">
        <v>85</v>
      </c>
      <c r="C8" s="1" t="s">
        <v>131</v>
      </c>
      <c r="E8" s="12">
        <v>14621311470</v>
      </c>
      <c r="F8" s="13"/>
      <c r="G8" s="13" t="s">
        <v>131</v>
      </c>
      <c r="H8" s="13"/>
      <c r="I8" s="12">
        <f>8317486333+8469945353</f>
        <v>16787431686</v>
      </c>
      <c r="J8" s="13"/>
      <c r="K8" s="13" t="s">
        <v>131</v>
      </c>
    </row>
    <row r="9" spans="1:11" ht="21" x14ac:dyDescent="0.55000000000000004">
      <c r="A9" s="6" t="s">
        <v>94</v>
      </c>
      <c r="C9" s="1" t="s">
        <v>95</v>
      </c>
      <c r="E9" s="12">
        <v>394368</v>
      </c>
      <c r="F9" s="13"/>
      <c r="G9" s="13" t="s">
        <v>131</v>
      </c>
      <c r="H9" s="13"/>
      <c r="I9" s="12">
        <v>403762</v>
      </c>
      <c r="J9" s="13"/>
      <c r="K9" s="13" t="s">
        <v>131</v>
      </c>
    </row>
    <row r="10" spans="1:11" ht="21" x14ac:dyDescent="0.55000000000000004">
      <c r="A10" s="6" t="s">
        <v>99</v>
      </c>
      <c r="C10" s="1" t="s">
        <v>100</v>
      </c>
      <c r="E10" s="12">
        <v>1444</v>
      </c>
      <c r="F10" s="13"/>
      <c r="G10" s="13" t="s">
        <v>131</v>
      </c>
      <c r="H10" s="13"/>
      <c r="I10" s="12">
        <f>45442626550+24205889882</f>
        <v>69648516432</v>
      </c>
      <c r="J10" s="13"/>
      <c r="K10" s="13" t="s">
        <v>131</v>
      </c>
    </row>
    <row r="11" spans="1:11" ht="21" x14ac:dyDescent="0.55000000000000004">
      <c r="A11" s="6" t="s">
        <v>102</v>
      </c>
      <c r="C11" s="1" t="s">
        <v>103</v>
      </c>
      <c r="E11" s="12">
        <v>4426234161</v>
      </c>
      <c r="F11" s="13"/>
      <c r="G11" s="13" t="s">
        <v>131</v>
      </c>
      <c r="H11" s="13"/>
      <c r="I11" s="12">
        <v>6885251891</v>
      </c>
      <c r="J11" s="13"/>
      <c r="K11" s="13" t="s">
        <v>131</v>
      </c>
    </row>
    <row r="12" spans="1:11" ht="21" x14ac:dyDescent="0.55000000000000004">
      <c r="A12" s="6" t="s">
        <v>94</v>
      </c>
      <c r="C12" s="1" t="s">
        <v>105</v>
      </c>
      <c r="E12" s="12">
        <v>500047908</v>
      </c>
      <c r="F12" s="13"/>
      <c r="G12" s="13" t="s">
        <v>131</v>
      </c>
      <c r="H12" s="13"/>
      <c r="I12" s="12">
        <v>893490522</v>
      </c>
      <c r="J12" s="13"/>
      <c r="K12" s="13" t="s">
        <v>131</v>
      </c>
    </row>
    <row r="13" spans="1:11" ht="21" x14ac:dyDescent="0.55000000000000004">
      <c r="A13" s="6" t="s">
        <v>99</v>
      </c>
      <c r="C13" s="1" t="s">
        <v>108</v>
      </c>
      <c r="E13" s="12">
        <v>273732943</v>
      </c>
      <c r="F13" s="13"/>
      <c r="G13" s="13" t="s">
        <v>131</v>
      </c>
      <c r="H13" s="13"/>
      <c r="I13" s="12">
        <v>486748140</v>
      </c>
      <c r="J13" s="13"/>
      <c r="K13" s="13" t="s">
        <v>131</v>
      </c>
    </row>
    <row r="14" spans="1:11" ht="21" x14ac:dyDescent="0.55000000000000004">
      <c r="A14" s="6" t="s">
        <v>99</v>
      </c>
      <c r="C14" s="1" t="s">
        <v>110</v>
      </c>
      <c r="E14" s="12">
        <v>16803278675</v>
      </c>
      <c r="F14" s="13"/>
      <c r="G14" s="13" t="s">
        <v>131</v>
      </c>
      <c r="H14" s="13"/>
      <c r="I14" s="12">
        <v>19535519110</v>
      </c>
      <c r="J14" s="13"/>
      <c r="K14" s="13" t="s">
        <v>131</v>
      </c>
    </row>
    <row r="15" spans="1:11" ht="21" x14ac:dyDescent="0.55000000000000004">
      <c r="A15" s="6" t="s">
        <v>94</v>
      </c>
      <c r="C15" s="1" t="s">
        <v>113</v>
      </c>
      <c r="E15" s="12">
        <v>1639344240</v>
      </c>
      <c r="F15" s="13"/>
      <c r="G15" s="13" t="s">
        <v>131</v>
      </c>
      <c r="H15" s="13"/>
      <c r="I15" s="12">
        <v>1912568280</v>
      </c>
      <c r="J15" s="13"/>
      <c r="K15" s="13" t="s">
        <v>131</v>
      </c>
    </row>
    <row r="16" spans="1:11" ht="21" x14ac:dyDescent="0.55000000000000004">
      <c r="A16" s="6" t="s">
        <v>102</v>
      </c>
      <c r="C16" s="1" t="s">
        <v>115</v>
      </c>
      <c r="E16" s="12">
        <v>10327865110</v>
      </c>
      <c r="F16" s="13"/>
      <c r="G16" s="13" t="s">
        <v>131</v>
      </c>
      <c r="H16" s="13"/>
      <c r="I16" s="12">
        <v>10327865110</v>
      </c>
      <c r="J16" s="13"/>
      <c r="K16" s="13" t="s">
        <v>131</v>
      </c>
    </row>
    <row r="17" spans="1:11" ht="21.75" thickBot="1" x14ac:dyDescent="0.5">
      <c r="A17" s="23" t="s">
        <v>170</v>
      </c>
      <c r="B17" s="23"/>
      <c r="C17" s="23"/>
      <c r="E17" s="9">
        <f>SUM(E8:E16)</f>
        <v>48592210319</v>
      </c>
      <c r="G17" s="8"/>
      <c r="I17" s="9">
        <f>SUM(I8:I16)</f>
        <v>126477794933</v>
      </c>
      <c r="K17" s="8"/>
    </row>
    <row r="18" spans="1:11" ht="19.5" thickTop="1" x14ac:dyDescent="0.45"/>
  </sheetData>
  <mergeCells count="13">
    <mergeCell ref="I7"/>
    <mergeCell ref="K7"/>
    <mergeCell ref="I6:K6"/>
    <mergeCell ref="A17:C17"/>
    <mergeCell ref="A7"/>
    <mergeCell ref="C7"/>
    <mergeCell ref="A6:C6"/>
    <mergeCell ref="E7"/>
    <mergeCell ref="B2:F2"/>
    <mergeCell ref="B3:F3"/>
    <mergeCell ref="B4:F4"/>
    <mergeCell ref="G7"/>
    <mergeCell ref="E6:G6"/>
  </mergeCells>
  <pageMargins left="0.7" right="0.7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zoomScaleNormal="100" workbookViewId="0">
      <selection activeCell="N20" sqref="N20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0" t="s">
        <v>0</v>
      </c>
      <c r="B2" s="20" t="s">
        <v>0</v>
      </c>
      <c r="C2" s="20" t="s">
        <v>0</v>
      </c>
      <c r="D2" s="20" t="s">
        <v>0</v>
      </c>
    </row>
    <row r="3" spans="1:5" ht="30" x14ac:dyDescent="0.45">
      <c r="A3" s="20" t="s">
        <v>122</v>
      </c>
      <c r="B3" s="20" t="s">
        <v>122</v>
      </c>
      <c r="C3" s="20" t="s">
        <v>122</v>
      </c>
      <c r="D3" s="20" t="s">
        <v>122</v>
      </c>
    </row>
    <row r="4" spans="1:5" ht="30" x14ac:dyDescent="0.45">
      <c r="A4" s="20" t="s">
        <v>2</v>
      </c>
      <c r="B4" s="20" t="s">
        <v>2</v>
      </c>
      <c r="C4" s="20" t="s">
        <v>2</v>
      </c>
      <c r="D4" s="20" t="s">
        <v>2</v>
      </c>
    </row>
    <row r="6" spans="1:5" ht="30" x14ac:dyDescent="0.45">
      <c r="A6" s="20" t="s">
        <v>158</v>
      </c>
      <c r="C6" s="20" t="s">
        <v>124</v>
      </c>
      <c r="E6" s="20" t="s">
        <v>6</v>
      </c>
    </row>
    <row r="7" spans="1:5" ht="30" x14ac:dyDescent="0.45">
      <c r="A7" s="20" t="s">
        <v>158</v>
      </c>
      <c r="C7" s="20" t="s">
        <v>91</v>
      </c>
      <c r="E7" s="20" t="s">
        <v>91</v>
      </c>
    </row>
    <row r="8" spans="1:5" ht="21" x14ac:dyDescent="0.55000000000000004">
      <c r="A8" s="6" t="s">
        <v>158</v>
      </c>
      <c r="C8" s="2">
        <v>0</v>
      </c>
      <c r="E8" s="2">
        <v>0</v>
      </c>
    </row>
    <row r="9" spans="1:5" ht="21" x14ac:dyDescent="0.55000000000000004">
      <c r="A9" s="6" t="s">
        <v>159</v>
      </c>
      <c r="C9" s="2">
        <v>0</v>
      </c>
      <c r="E9" s="2">
        <v>287542972</v>
      </c>
    </row>
    <row r="10" spans="1:5" ht="21" x14ac:dyDescent="0.55000000000000004">
      <c r="A10" s="6" t="s">
        <v>160</v>
      </c>
      <c r="C10" s="2">
        <v>15951623</v>
      </c>
      <c r="E10" s="2">
        <v>15952666</v>
      </c>
    </row>
    <row r="11" spans="1:5" ht="21.75" thickBot="1" x14ac:dyDescent="0.5">
      <c r="A11" s="8" t="s">
        <v>170</v>
      </c>
      <c r="C11" s="9">
        <v>15951623</v>
      </c>
      <c r="E11" s="9">
        <v>303495638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zoomScaleNormal="100" workbookViewId="0">
      <selection activeCell="M20" sqref="M20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7" ht="30" x14ac:dyDescent="0.45">
      <c r="A3" s="20" t="s">
        <v>122</v>
      </c>
      <c r="B3" s="20" t="s">
        <v>122</v>
      </c>
      <c r="C3" s="20" t="s">
        <v>122</v>
      </c>
      <c r="D3" s="20" t="s">
        <v>122</v>
      </c>
      <c r="E3" s="20" t="s">
        <v>122</v>
      </c>
    </row>
    <row r="4" spans="1:7" ht="30" x14ac:dyDescent="0.4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6" spans="1:7" ht="30" x14ac:dyDescent="0.45">
      <c r="A6" s="20" t="s">
        <v>126</v>
      </c>
      <c r="C6" s="20" t="s">
        <v>91</v>
      </c>
      <c r="E6" s="20" t="s">
        <v>145</v>
      </c>
      <c r="G6" s="20" t="s">
        <v>13</v>
      </c>
    </row>
    <row r="7" spans="1:7" ht="21" x14ac:dyDescent="0.55000000000000004">
      <c r="A7" s="6" t="s">
        <v>161</v>
      </c>
      <c r="C7" s="2">
        <v>8475497736</v>
      </c>
      <c r="E7" s="1" t="s">
        <v>162</v>
      </c>
      <c r="G7" s="1" t="s">
        <v>163</v>
      </c>
    </row>
    <row r="8" spans="1:7" ht="21" x14ac:dyDescent="0.55000000000000004">
      <c r="A8" s="6" t="s">
        <v>164</v>
      </c>
      <c r="C8" s="2">
        <v>24426041351</v>
      </c>
      <c r="E8" s="1" t="s">
        <v>165</v>
      </c>
      <c r="G8" s="1" t="s">
        <v>166</v>
      </c>
    </row>
    <row r="9" spans="1:7" ht="21" x14ac:dyDescent="0.55000000000000004">
      <c r="A9" s="6" t="s">
        <v>167</v>
      </c>
      <c r="C9" s="2">
        <f>SUM('درآمد سپرده بانکی'!E17)</f>
        <v>48592210319</v>
      </c>
      <c r="E9" s="1" t="s">
        <v>168</v>
      </c>
      <c r="G9" s="1" t="s">
        <v>169</v>
      </c>
    </row>
    <row r="10" spans="1:7" ht="21.75" thickBot="1" x14ac:dyDescent="0.5">
      <c r="A10" s="8" t="s">
        <v>170</v>
      </c>
      <c r="C10" s="9">
        <f>SUM(C7:C9)</f>
        <v>81493749406</v>
      </c>
      <c r="E10" s="10">
        <v>1</v>
      </c>
      <c r="G10" s="11">
        <v>1.9900000000000001E-2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E22" sqref="E22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30" x14ac:dyDescent="0.45"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</row>
    <row r="4" spans="1:17" ht="30" x14ac:dyDescent="0.45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30" x14ac:dyDescent="0.45">
      <c r="A6" s="20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30" x14ac:dyDescent="0.45">
      <c r="A7" s="20" t="s">
        <v>3</v>
      </c>
      <c r="C7" s="20" t="s">
        <v>23</v>
      </c>
      <c r="E7" s="20" t="s">
        <v>24</v>
      </c>
      <c r="G7" s="20" t="s">
        <v>25</v>
      </c>
      <c r="I7" s="20" t="s">
        <v>26</v>
      </c>
      <c r="K7" s="20" t="s">
        <v>23</v>
      </c>
      <c r="M7" s="20" t="s">
        <v>24</v>
      </c>
      <c r="O7" s="20" t="s">
        <v>25</v>
      </c>
      <c r="Q7" s="20" t="s">
        <v>26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topLeftCell="T1" zoomScaleNormal="100" workbookViewId="0">
      <selection activeCell="AU12" sqref="AU12"/>
    </sheetView>
  </sheetViews>
  <sheetFormatPr defaultRowHeight="18.75" x14ac:dyDescent="0.45"/>
  <cols>
    <col min="1" max="1" width="29.42578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1406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1.2851562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24.42578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</row>
    <row r="3" spans="1:37" ht="30" x14ac:dyDescent="0.45"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</row>
    <row r="4" spans="1:37" ht="30" x14ac:dyDescent="0.45"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</row>
    <row r="6" spans="1:37" ht="30" x14ac:dyDescent="0.45">
      <c r="A6" s="20" t="s">
        <v>27</v>
      </c>
      <c r="B6" s="20" t="s">
        <v>27</v>
      </c>
      <c r="C6" s="20" t="s">
        <v>27</v>
      </c>
      <c r="D6" s="20" t="s">
        <v>27</v>
      </c>
      <c r="E6" s="20" t="s">
        <v>27</v>
      </c>
      <c r="F6" s="20" t="s">
        <v>27</v>
      </c>
      <c r="G6" s="20" t="s">
        <v>27</v>
      </c>
      <c r="H6" s="20" t="s">
        <v>27</v>
      </c>
      <c r="I6" s="20" t="s">
        <v>27</v>
      </c>
      <c r="J6" s="20" t="s">
        <v>27</v>
      </c>
      <c r="K6" s="20" t="s">
        <v>27</v>
      </c>
      <c r="L6" s="20" t="s">
        <v>27</v>
      </c>
      <c r="M6" s="20" t="s">
        <v>27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30" x14ac:dyDescent="0.45">
      <c r="A7" s="20" t="s">
        <v>28</v>
      </c>
      <c r="C7" s="20" t="s">
        <v>29</v>
      </c>
      <c r="E7" s="20" t="s">
        <v>30</v>
      </c>
      <c r="G7" s="20" t="s">
        <v>31</v>
      </c>
      <c r="I7" s="20" t="s">
        <v>32</v>
      </c>
      <c r="K7" s="20" t="s">
        <v>33</v>
      </c>
      <c r="M7" s="20" t="s">
        <v>26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34</v>
      </c>
      <c r="AG7" s="20" t="s">
        <v>8</v>
      </c>
      <c r="AI7" s="20" t="s">
        <v>9</v>
      </c>
      <c r="AK7" s="22" t="s">
        <v>171</v>
      </c>
    </row>
    <row r="8" spans="1:37" ht="30" x14ac:dyDescent="0.45">
      <c r="A8" s="20" t="s">
        <v>28</v>
      </c>
      <c r="C8" s="20" t="s">
        <v>29</v>
      </c>
      <c r="E8" s="20" t="s">
        <v>30</v>
      </c>
      <c r="G8" s="20" t="s">
        <v>31</v>
      </c>
      <c r="I8" s="20" t="s">
        <v>32</v>
      </c>
      <c r="K8" s="20" t="s">
        <v>33</v>
      </c>
      <c r="M8" s="20" t="s">
        <v>26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34</v>
      </c>
      <c r="AG8" s="20" t="s">
        <v>8</v>
      </c>
      <c r="AI8" s="20" t="s">
        <v>9</v>
      </c>
      <c r="AK8" s="20" t="s">
        <v>13</v>
      </c>
    </row>
    <row r="9" spans="1:37" ht="21" x14ac:dyDescent="0.55000000000000004">
      <c r="A9" s="6" t="s">
        <v>35</v>
      </c>
      <c r="C9" s="1" t="s">
        <v>36</v>
      </c>
      <c r="E9" s="1" t="s">
        <v>36</v>
      </c>
      <c r="G9" s="1" t="s">
        <v>37</v>
      </c>
      <c r="I9" s="1" t="s">
        <v>38</v>
      </c>
      <c r="K9" s="2">
        <v>0</v>
      </c>
      <c r="M9" s="2">
        <v>0</v>
      </c>
      <c r="O9" s="2">
        <v>74</v>
      </c>
      <c r="Q9" s="2">
        <v>69550475</v>
      </c>
      <c r="S9" s="2">
        <v>69622118</v>
      </c>
      <c r="U9" s="2">
        <v>0</v>
      </c>
      <c r="W9" s="2">
        <v>0</v>
      </c>
      <c r="Y9" s="2">
        <v>0</v>
      </c>
      <c r="AA9" s="2">
        <v>0</v>
      </c>
      <c r="AC9" s="2">
        <v>74</v>
      </c>
      <c r="AE9" s="2">
        <v>957000</v>
      </c>
      <c r="AG9" s="2">
        <v>69550475</v>
      </c>
      <c r="AI9" s="2">
        <v>70805164</v>
      </c>
      <c r="AK9" s="1" t="s">
        <v>39</v>
      </c>
    </row>
    <row r="10" spans="1:37" ht="21" x14ac:dyDescent="0.55000000000000004">
      <c r="A10" s="6" t="s">
        <v>40</v>
      </c>
      <c r="C10" s="1" t="s">
        <v>36</v>
      </c>
      <c r="E10" s="1" t="s">
        <v>36</v>
      </c>
      <c r="G10" s="1" t="s">
        <v>41</v>
      </c>
      <c r="I10" s="1" t="s">
        <v>42</v>
      </c>
      <c r="K10" s="2">
        <v>18</v>
      </c>
      <c r="M10" s="2">
        <v>18</v>
      </c>
      <c r="O10" s="2">
        <v>450000</v>
      </c>
      <c r="Q10" s="2">
        <v>450018000000</v>
      </c>
      <c r="S10" s="2">
        <v>449918437500</v>
      </c>
      <c r="U10" s="2">
        <v>0</v>
      </c>
      <c r="W10" s="2">
        <v>0</v>
      </c>
      <c r="Y10" s="2">
        <v>165200</v>
      </c>
      <c r="AA10" s="2">
        <v>165170057500</v>
      </c>
      <c r="AC10" s="2">
        <v>284800</v>
      </c>
      <c r="AE10" s="2">
        <v>1020000</v>
      </c>
      <c r="AG10" s="2">
        <v>284811392000</v>
      </c>
      <c r="AI10" s="2">
        <v>290443347600</v>
      </c>
      <c r="AK10" s="1" t="s">
        <v>43</v>
      </c>
    </row>
    <row r="11" spans="1:37" ht="21" x14ac:dyDescent="0.55000000000000004">
      <c r="A11" s="6" t="s">
        <v>44</v>
      </c>
      <c r="C11" s="1" t="s">
        <v>36</v>
      </c>
      <c r="E11" s="1" t="s">
        <v>36</v>
      </c>
      <c r="G11" s="1" t="s">
        <v>45</v>
      </c>
      <c r="I11" s="1" t="s">
        <v>46</v>
      </c>
      <c r="K11" s="2">
        <v>17</v>
      </c>
      <c r="M11" s="2">
        <v>17</v>
      </c>
      <c r="O11" s="2">
        <v>540000</v>
      </c>
      <c r="Q11" s="2">
        <v>500806800000</v>
      </c>
      <c r="S11" s="2">
        <v>500822929388</v>
      </c>
      <c r="U11" s="2">
        <v>0</v>
      </c>
      <c r="W11" s="2">
        <v>0</v>
      </c>
      <c r="Y11" s="2">
        <v>0</v>
      </c>
      <c r="AA11" s="2">
        <v>0</v>
      </c>
      <c r="AC11" s="2">
        <v>540000</v>
      </c>
      <c r="AE11" s="2">
        <v>929673</v>
      </c>
      <c r="AG11" s="2">
        <v>500806800000</v>
      </c>
      <c r="AI11" s="2">
        <v>501932428255</v>
      </c>
      <c r="AK11" s="1" t="s">
        <v>47</v>
      </c>
    </row>
    <row r="12" spans="1:37" ht="21" x14ac:dyDescent="0.55000000000000004">
      <c r="A12" s="6" t="s">
        <v>48</v>
      </c>
      <c r="C12" s="1" t="s">
        <v>36</v>
      </c>
      <c r="E12" s="1" t="s">
        <v>36</v>
      </c>
      <c r="G12" s="1" t="s">
        <v>49</v>
      </c>
      <c r="I12" s="1" t="s">
        <v>50</v>
      </c>
      <c r="K12" s="2">
        <v>18</v>
      </c>
      <c r="M12" s="2">
        <v>18</v>
      </c>
      <c r="O12" s="2">
        <v>0</v>
      </c>
      <c r="Q12" s="2">
        <v>0</v>
      </c>
      <c r="S12" s="2">
        <v>0</v>
      </c>
      <c r="U12" s="2">
        <v>760000</v>
      </c>
      <c r="W12" s="2">
        <v>699184800000</v>
      </c>
      <c r="Y12" s="2">
        <v>0</v>
      </c>
      <c r="AA12" s="2">
        <v>0</v>
      </c>
      <c r="AC12" s="2">
        <v>760000</v>
      </c>
      <c r="AE12" s="2">
        <v>920236</v>
      </c>
      <c r="AG12" s="2">
        <v>699184800000</v>
      </c>
      <c r="AI12" s="2">
        <v>699252597491</v>
      </c>
      <c r="AK12" s="1" t="s">
        <v>51</v>
      </c>
    </row>
    <row r="13" spans="1:37" ht="21" x14ac:dyDescent="0.55000000000000004">
      <c r="A13" s="6" t="s">
        <v>52</v>
      </c>
      <c r="C13" s="1" t="s">
        <v>36</v>
      </c>
      <c r="E13" s="1" t="s">
        <v>36</v>
      </c>
      <c r="G13" s="1" t="s">
        <v>53</v>
      </c>
      <c r="I13" s="1" t="s">
        <v>54</v>
      </c>
      <c r="K13" s="2">
        <v>16</v>
      </c>
      <c r="M13" s="2">
        <v>16</v>
      </c>
      <c r="O13" s="2">
        <v>0</v>
      </c>
      <c r="Q13" s="2">
        <v>0</v>
      </c>
      <c r="S13" s="2">
        <v>0</v>
      </c>
      <c r="U13" s="2">
        <v>319000</v>
      </c>
      <c r="W13" s="2">
        <v>299965270000</v>
      </c>
      <c r="Y13" s="2">
        <v>0</v>
      </c>
      <c r="AA13" s="2">
        <v>0</v>
      </c>
      <c r="AC13" s="2">
        <v>319000</v>
      </c>
      <c r="AE13" s="2">
        <v>940762</v>
      </c>
      <c r="AG13" s="2">
        <v>299965270000</v>
      </c>
      <c r="AI13" s="2">
        <v>300048684317</v>
      </c>
      <c r="AK13" s="1" t="s">
        <v>55</v>
      </c>
    </row>
    <row r="14" spans="1:37" ht="21" x14ac:dyDescent="0.55000000000000004">
      <c r="A14" s="6" t="s">
        <v>56</v>
      </c>
      <c r="C14" s="1" t="s">
        <v>36</v>
      </c>
      <c r="E14" s="1" t="s">
        <v>36</v>
      </c>
      <c r="G14" s="1" t="s">
        <v>57</v>
      </c>
      <c r="I14" s="1" t="s">
        <v>58</v>
      </c>
      <c r="K14" s="2">
        <v>0</v>
      </c>
      <c r="M14" s="2">
        <v>0</v>
      </c>
      <c r="O14" s="2">
        <v>0</v>
      </c>
      <c r="Q14" s="2">
        <v>0</v>
      </c>
      <c r="S14" s="2">
        <v>0</v>
      </c>
      <c r="U14" s="2">
        <v>5121</v>
      </c>
      <c r="W14" s="2">
        <v>3509103949</v>
      </c>
      <c r="Y14" s="2">
        <v>0</v>
      </c>
      <c r="AA14" s="2">
        <v>0</v>
      </c>
      <c r="AC14" s="2">
        <v>5121</v>
      </c>
      <c r="AE14" s="2">
        <v>695000</v>
      </c>
      <c r="AG14" s="2">
        <v>3509103949</v>
      </c>
      <c r="AI14" s="2">
        <v>3558449914</v>
      </c>
      <c r="AK14" s="1" t="s">
        <v>59</v>
      </c>
    </row>
    <row r="15" spans="1:37" ht="21" x14ac:dyDescent="0.55000000000000004">
      <c r="A15" s="6" t="s">
        <v>60</v>
      </c>
      <c r="C15" s="1" t="s">
        <v>36</v>
      </c>
      <c r="E15" s="1" t="s">
        <v>36</v>
      </c>
      <c r="G15" s="1" t="s">
        <v>61</v>
      </c>
      <c r="I15" s="1" t="s">
        <v>62</v>
      </c>
      <c r="K15" s="2">
        <v>0</v>
      </c>
      <c r="M15" s="2">
        <v>0</v>
      </c>
      <c r="O15" s="2">
        <v>0</v>
      </c>
      <c r="Q15" s="2">
        <v>0</v>
      </c>
      <c r="S15" s="2">
        <v>0</v>
      </c>
      <c r="U15" s="2">
        <v>187305</v>
      </c>
      <c r="W15" s="2">
        <v>118913585942</v>
      </c>
      <c r="Y15" s="2">
        <v>0</v>
      </c>
      <c r="AA15" s="2">
        <v>0</v>
      </c>
      <c r="AC15" s="2">
        <v>187305</v>
      </c>
      <c r="AE15" s="2">
        <v>642400</v>
      </c>
      <c r="AG15" s="2">
        <v>118913585942</v>
      </c>
      <c r="AI15" s="2">
        <v>120302923142</v>
      </c>
      <c r="AK15" s="1" t="s">
        <v>63</v>
      </c>
    </row>
    <row r="16" spans="1:37" ht="21" x14ac:dyDescent="0.55000000000000004">
      <c r="A16" s="6" t="s">
        <v>64</v>
      </c>
      <c r="C16" s="1" t="s">
        <v>36</v>
      </c>
      <c r="E16" s="1" t="s">
        <v>36</v>
      </c>
      <c r="G16" s="1" t="s">
        <v>65</v>
      </c>
      <c r="I16" s="1" t="s">
        <v>66</v>
      </c>
      <c r="K16" s="2">
        <v>0</v>
      </c>
      <c r="M16" s="2">
        <v>0</v>
      </c>
      <c r="O16" s="2">
        <v>0</v>
      </c>
      <c r="Q16" s="2">
        <v>0</v>
      </c>
      <c r="S16" s="2">
        <v>0</v>
      </c>
      <c r="U16" s="2">
        <v>7500</v>
      </c>
      <c r="W16" s="2">
        <v>5205997272</v>
      </c>
      <c r="Y16" s="2">
        <v>0</v>
      </c>
      <c r="AA16" s="2">
        <v>0</v>
      </c>
      <c r="AC16" s="2">
        <v>7500</v>
      </c>
      <c r="AE16" s="2">
        <v>702000</v>
      </c>
      <c r="AG16" s="2">
        <v>5205997271</v>
      </c>
      <c r="AI16" s="2">
        <v>5264045718</v>
      </c>
      <c r="AK16" s="1" t="s">
        <v>67</v>
      </c>
    </row>
    <row r="17" spans="1:37" ht="21" x14ac:dyDescent="0.55000000000000004">
      <c r="A17" s="6" t="s">
        <v>68</v>
      </c>
      <c r="C17" s="1" t="s">
        <v>36</v>
      </c>
      <c r="E17" s="1" t="s">
        <v>36</v>
      </c>
      <c r="G17" s="1" t="s">
        <v>69</v>
      </c>
      <c r="I17" s="1" t="s">
        <v>70</v>
      </c>
      <c r="K17" s="2">
        <v>0</v>
      </c>
      <c r="M17" s="2">
        <v>0</v>
      </c>
      <c r="O17" s="2">
        <v>0</v>
      </c>
      <c r="Q17" s="2">
        <v>0</v>
      </c>
      <c r="S17" s="2">
        <v>0</v>
      </c>
      <c r="U17" s="2">
        <v>109310</v>
      </c>
      <c r="W17" s="2">
        <v>64171811481</v>
      </c>
      <c r="Y17" s="2">
        <v>0</v>
      </c>
      <c r="AA17" s="2">
        <v>0</v>
      </c>
      <c r="AC17" s="2">
        <v>109310</v>
      </c>
      <c r="AE17" s="2">
        <v>597000</v>
      </c>
      <c r="AG17" s="2">
        <v>64171811481</v>
      </c>
      <c r="AI17" s="2">
        <v>65246241974</v>
      </c>
      <c r="AK17" s="1" t="s">
        <v>71</v>
      </c>
    </row>
    <row r="18" spans="1:37" ht="21.75" thickBot="1" x14ac:dyDescent="0.6">
      <c r="A18" s="21" t="s">
        <v>170</v>
      </c>
      <c r="B18" s="21"/>
      <c r="C18" s="21"/>
      <c r="D18" s="21"/>
      <c r="E18" s="21"/>
      <c r="F18" s="21"/>
      <c r="G18" s="21"/>
      <c r="H18" s="21"/>
      <c r="I18" s="21"/>
      <c r="O18" s="7">
        <f>SUM(O9:O17)</f>
        <v>990074</v>
      </c>
      <c r="Q18" s="7">
        <f>SUM(Q9:Q17)</f>
        <v>950894350475</v>
      </c>
      <c r="S18" s="7">
        <f>SUM(S9:S17)</f>
        <v>950810989006</v>
      </c>
      <c r="U18" s="7">
        <f>SUM(U9:U17)</f>
        <v>1388236</v>
      </c>
      <c r="W18" s="7">
        <f>SUM(W9:W17)</f>
        <v>1190950568644</v>
      </c>
      <c r="Y18" s="7">
        <f>SUM(Y9:Y17)</f>
        <v>165200</v>
      </c>
      <c r="AA18" s="7">
        <f>SUM(AA9:AA17)</f>
        <v>165170057500</v>
      </c>
      <c r="AC18" s="7">
        <f>SUM(AC9:AC17)</f>
        <v>2213110</v>
      </c>
      <c r="AE18" s="7">
        <f>SUM(AE9:AE17)</f>
        <v>7404071</v>
      </c>
      <c r="AG18" s="7">
        <f>SUM(AG9:AG17)</f>
        <v>1976638311118</v>
      </c>
      <c r="AI18" s="7">
        <f>SUM(AI9:AI17)</f>
        <v>1986119523575</v>
      </c>
    </row>
    <row r="19" spans="1:37" ht="19.5" thickTop="1" x14ac:dyDescent="0.45"/>
  </sheetData>
  <mergeCells count="29">
    <mergeCell ref="A18:I1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S2:W2"/>
    <mergeCell ref="S3:W3"/>
    <mergeCell ref="S4:W4"/>
    <mergeCell ref="AE7:AE8"/>
    <mergeCell ref="AG7:AG8"/>
    <mergeCell ref="S7:S8"/>
    <mergeCell ref="O6:S6"/>
  </mergeCells>
  <pageMargins left="0.7" right="0.7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rightToLeft="1" zoomScaleNormal="100" workbookViewId="0">
      <selection activeCell="G16" sqref="G16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3" ht="30" x14ac:dyDescent="0.45"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3" ht="30" x14ac:dyDescent="0.45"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3" ht="30" x14ac:dyDescent="0.45">
      <c r="A6" s="20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  <c r="M6" s="20" t="s">
        <v>6</v>
      </c>
    </row>
    <row r="7" spans="1:13" ht="30" x14ac:dyDescent="0.45">
      <c r="A7" s="20" t="s">
        <v>3</v>
      </c>
      <c r="C7" s="20" t="s">
        <v>7</v>
      </c>
      <c r="E7" s="20" t="s">
        <v>72</v>
      </c>
      <c r="G7" s="20" t="s">
        <v>73</v>
      </c>
      <c r="I7" s="20" t="s">
        <v>74</v>
      </c>
      <c r="K7" s="20" t="s">
        <v>75</v>
      </c>
      <c r="M7" s="20" t="s">
        <v>76</v>
      </c>
    </row>
    <row r="8" spans="1:13" ht="21" x14ac:dyDescent="0.55000000000000004">
      <c r="A8" s="6" t="s">
        <v>44</v>
      </c>
      <c r="C8" s="2">
        <v>540000</v>
      </c>
      <c r="E8" s="2">
        <v>928630</v>
      </c>
      <c r="G8" s="2">
        <v>929673</v>
      </c>
      <c r="I8" s="1" t="s">
        <v>77</v>
      </c>
      <c r="K8" s="2">
        <v>502023420000</v>
      </c>
      <c r="M8" s="1" t="s">
        <v>78</v>
      </c>
    </row>
    <row r="9" spans="1:13" ht="21" x14ac:dyDescent="0.55000000000000004">
      <c r="A9" s="6" t="s">
        <v>48</v>
      </c>
      <c r="C9" s="2">
        <v>760000</v>
      </c>
      <c r="E9" s="2">
        <v>919980</v>
      </c>
      <c r="G9" s="2">
        <v>920236</v>
      </c>
      <c r="I9" s="1" t="s">
        <v>79</v>
      </c>
      <c r="K9" s="2">
        <v>699379360000</v>
      </c>
      <c r="M9" s="1" t="s">
        <v>78</v>
      </c>
    </row>
    <row r="10" spans="1:13" ht="21" x14ac:dyDescent="0.55000000000000004">
      <c r="A10" s="6" t="s">
        <v>52</v>
      </c>
      <c r="C10" s="2">
        <v>319000</v>
      </c>
      <c r="E10" s="2">
        <v>940330</v>
      </c>
      <c r="G10" s="2">
        <v>940762</v>
      </c>
      <c r="I10" s="1" t="s">
        <v>80</v>
      </c>
      <c r="K10" s="2">
        <v>300103078000</v>
      </c>
      <c r="M10" s="1" t="s">
        <v>78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G2:K2"/>
    <mergeCell ref="G3:K3"/>
    <mergeCell ref="G4:K4"/>
  </mergeCells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zoomScaleNormal="100" workbookViewId="0">
      <selection activeCell="K17" sqref="K17"/>
    </sheetView>
  </sheetViews>
  <sheetFormatPr defaultRowHeight="18.75" x14ac:dyDescent="0.45"/>
  <cols>
    <col min="1" max="1" width="53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31" ht="30" x14ac:dyDescent="0.45"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31" ht="30" x14ac:dyDescent="0.45"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31" ht="30" x14ac:dyDescent="0.45">
      <c r="A6" s="20" t="s">
        <v>81</v>
      </c>
      <c r="B6" s="20" t="s">
        <v>81</v>
      </c>
      <c r="C6" s="20" t="s">
        <v>81</v>
      </c>
      <c r="D6" s="20" t="s">
        <v>81</v>
      </c>
      <c r="E6" s="20" t="s">
        <v>81</v>
      </c>
      <c r="F6" s="20" t="s">
        <v>81</v>
      </c>
      <c r="G6" s="20" t="s">
        <v>81</v>
      </c>
      <c r="H6" s="20" t="s">
        <v>81</v>
      </c>
      <c r="I6" s="20" t="s">
        <v>81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0" t="s">
        <v>5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Y6" s="20" t="s">
        <v>6</v>
      </c>
      <c r="Z6" s="20" t="s">
        <v>6</v>
      </c>
      <c r="AA6" s="20" t="s">
        <v>6</v>
      </c>
      <c r="AB6" s="20" t="s">
        <v>6</v>
      </c>
      <c r="AC6" s="20" t="s">
        <v>6</v>
      </c>
      <c r="AD6" s="20" t="s">
        <v>6</v>
      </c>
      <c r="AE6" s="20" t="s">
        <v>6</v>
      </c>
    </row>
    <row r="7" spans="1:31" ht="30" x14ac:dyDescent="0.45">
      <c r="A7" s="20" t="s">
        <v>82</v>
      </c>
      <c r="C7" s="20" t="s">
        <v>32</v>
      </c>
      <c r="E7" s="20" t="s">
        <v>33</v>
      </c>
      <c r="G7" s="20" t="s">
        <v>83</v>
      </c>
      <c r="I7" s="20" t="s">
        <v>30</v>
      </c>
      <c r="K7" s="20" t="s">
        <v>7</v>
      </c>
      <c r="M7" s="20" t="s">
        <v>8</v>
      </c>
      <c r="O7" s="20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20" t="s">
        <v>7</v>
      </c>
      <c r="AA7" s="20" t="s">
        <v>8</v>
      </c>
      <c r="AC7" s="20" t="s">
        <v>9</v>
      </c>
      <c r="AE7" s="20" t="s">
        <v>84</v>
      </c>
    </row>
    <row r="8" spans="1:31" ht="30" x14ac:dyDescent="0.45">
      <c r="A8" s="20" t="s">
        <v>82</v>
      </c>
      <c r="C8" s="20" t="s">
        <v>32</v>
      </c>
      <c r="E8" s="20" t="s">
        <v>33</v>
      </c>
      <c r="G8" s="20" t="s">
        <v>83</v>
      </c>
      <c r="I8" s="20" t="s">
        <v>30</v>
      </c>
      <c r="K8" s="20" t="s">
        <v>7</v>
      </c>
      <c r="M8" s="20" t="s">
        <v>8</v>
      </c>
      <c r="O8" s="20" t="s">
        <v>9</v>
      </c>
      <c r="Q8" s="20" t="s">
        <v>7</v>
      </c>
      <c r="S8" s="20" t="s">
        <v>8</v>
      </c>
      <c r="U8" s="20" t="s">
        <v>7</v>
      </c>
      <c r="W8" s="20" t="s">
        <v>14</v>
      </c>
      <c r="Y8" s="20" t="s">
        <v>7</v>
      </c>
      <c r="AA8" s="20" t="s">
        <v>8</v>
      </c>
      <c r="AC8" s="20" t="s">
        <v>9</v>
      </c>
      <c r="AE8" s="20" t="s">
        <v>84</v>
      </c>
    </row>
    <row r="9" spans="1:31" ht="21" x14ac:dyDescent="0.55000000000000004">
      <c r="A9" s="6"/>
      <c r="E9" s="2"/>
      <c r="G9" s="2"/>
      <c r="K9" s="2"/>
      <c r="M9" s="2"/>
      <c r="O9" s="2"/>
      <c r="Q9" s="2"/>
      <c r="S9" s="2"/>
      <c r="U9" s="2"/>
      <c r="W9" s="2"/>
      <c r="Y9" s="2"/>
      <c r="AA9" s="2"/>
      <c r="AC9" s="2"/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rightToLeft="1" zoomScaleNormal="100" workbookViewId="0">
      <selection activeCell="S12" sqref="S12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9" ht="30" x14ac:dyDescent="0.45"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</row>
    <row r="4" spans="1:19" ht="30" x14ac:dyDescent="0.45"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9" ht="30" x14ac:dyDescent="0.45">
      <c r="A6" s="20" t="s">
        <v>86</v>
      </c>
      <c r="C6" s="20" t="s">
        <v>87</v>
      </c>
      <c r="D6" s="20" t="s">
        <v>87</v>
      </c>
      <c r="E6" s="20" t="s">
        <v>87</v>
      </c>
      <c r="F6" s="20" t="s">
        <v>87</v>
      </c>
      <c r="G6" s="20" t="s">
        <v>87</v>
      </c>
      <c r="H6" s="20" t="s">
        <v>87</v>
      </c>
      <c r="I6" s="20" t="s">
        <v>87</v>
      </c>
      <c r="K6" s="20" t="s">
        <v>4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30" x14ac:dyDescent="0.45">
      <c r="A7" s="20" t="s">
        <v>86</v>
      </c>
      <c r="C7" s="20" t="s">
        <v>88</v>
      </c>
      <c r="E7" s="20" t="s">
        <v>89</v>
      </c>
      <c r="G7" s="20" t="s">
        <v>90</v>
      </c>
      <c r="I7" s="20" t="s">
        <v>33</v>
      </c>
      <c r="K7" s="20" t="s">
        <v>91</v>
      </c>
      <c r="M7" s="20" t="s">
        <v>92</v>
      </c>
      <c r="O7" s="20" t="s">
        <v>93</v>
      </c>
      <c r="Q7" s="20" t="s">
        <v>91</v>
      </c>
      <c r="S7" s="20" t="s">
        <v>84</v>
      </c>
    </row>
    <row r="8" spans="1:19" ht="21" x14ac:dyDescent="0.55000000000000004">
      <c r="A8" s="6" t="s">
        <v>94</v>
      </c>
      <c r="C8" s="1" t="s">
        <v>95</v>
      </c>
      <c r="E8" s="1" t="s">
        <v>96</v>
      </c>
      <c r="G8" s="1" t="s">
        <v>97</v>
      </c>
      <c r="I8" s="1">
        <v>8</v>
      </c>
      <c r="K8" s="2">
        <v>456246</v>
      </c>
      <c r="M8" s="2">
        <v>29910219173</v>
      </c>
      <c r="O8" s="2">
        <v>29910675419</v>
      </c>
      <c r="Q8" s="2">
        <v>308672864</v>
      </c>
      <c r="S8" s="1" t="s">
        <v>98</v>
      </c>
    </row>
    <row r="9" spans="1:19" ht="21" x14ac:dyDescent="0.55000000000000004">
      <c r="A9" s="6" t="s">
        <v>99</v>
      </c>
      <c r="C9" s="1" t="s">
        <v>100</v>
      </c>
      <c r="E9" s="1" t="s">
        <v>101</v>
      </c>
      <c r="G9" s="1" t="s">
        <v>97</v>
      </c>
      <c r="I9" s="1">
        <v>0</v>
      </c>
      <c r="K9" s="2">
        <v>0</v>
      </c>
      <c r="M9" s="2">
        <v>1144208380586</v>
      </c>
      <c r="O9" s="2">
        <v>1144208380586</v>
      </c>
      <c r="Q9" s="2">
        <v>518368</v>
      </c>
      <c r="S9" s="1" t="s">
        <v>39</v>
      </c>
    </row>
    <row r="10" spans="1:19" ht="21" x14ac:dyDescent="0.55000000000000004">
      <c r="A10" s="6" t="s">
        <v>102</v>
      </c>
      <c r="C10" s="1" t="s">
        <v>103</v>
      </c>
      <c r="E10" s="1" t="s">
        <v>96</v>
      </c>
      <c r="G10" s="1" t="s">
        <v>104</v>
      </c>
      <c r="I10" s="1">
        <v>8</v>
      </c>
      <c r="K10" s="2">
        <v>900000490000</v>
      </c>
      <c r="M10" s="2">
        <v>0</v>
      </c>
      <c r="O10" s="2">
        <v>900000490000</v>
      </c>
      <c r="Q10" s="2">
        <v>490000</v>
      </c>
      <c r="S10" s="1" t="s">
        <v>39</v>
      </c>
    </row>
    <row r="11" spans="1:19" ht="21" x14ac:dyDescent="0.55000000000000004">
      <c r="A11" s="6" t="s">
        <v>94</v>
      </c>
      <c r="C11" s="1" t="s">
        <v>105</v>
      </c>
      <c r="E11" s="1" t="s">
        <v>106</v>
      </c>
      <c r="G11" s="1" t="s">
        <v>104</v>
      </c>
      <c r="I11" s="1">
        <v>20</v>
      </c>
      <c r="K11" s="2">
        <v>40000000000</v>
      </c>
      <c r="M11" s="2">
        <v>0</v>
      </c>
      <c r="O11" s="2">
        <v>40000000000</v>
      </c>
      <c r="Q11" s="2">
        <v>12500000000</v>
      </c>
      <c r="S11" s="1" t="s">
        <v>107</v>
      </c>
    </row>
    <row r="12" spans="1:19" ht="21" x14ac:dyDescent="0.55000000000000004">
      <c r="A12" s="6" t="s">
        <v>99</v>
      </c>
      <c r="C12" s="1" t="s">
        <v>108</v>
      </c>
      <c r="E12" s="1" t="s">
        <v>96</v>
      </c>
      <c r="G12" s="1" t="s">
        <v>104</v>
      </c>
      <c r="I12" s="1">
        <v>15</v>
      </c>
      <c r="K12" s="2">
        <v>5914959680</v>
      </c>
      <c r="M12" s="2">
        <v>310881936278</v>
      </c>
      <c r="O12" s="2">
        <v>316796895958</v>
      </c>
      <c r="Q12" s="2">
        <v>15605447972</v>
      </c>
      <c r="S12" s="1" t="s">
        <v>109</v>
      </c>
    </row>
    <row r="13" spans="1:19" ht="21" x14ac:dyDescent="0.55000000000000004">
      <c r="A13" s="6" t="s">
        <v>99</v>
      </c>
      <c r="C13" s="1" t="s">
        <v>110</v>
      </c>
      <c r="E13" s="1" t="s">
        <v>106</v>
      </c>
      <c r="G13" s="1" t="s">
        <v>111</v>
      </c>
      <c r="I13" s="1">
        <v>20</v>
      </c>
      <c r="K13" s="2">
        <v>1000000000000</v>
      </c>
      <c r="M13" s="2">
        <v>0</v>
      </c>
      <c r="O13" s="2">
        <v>1000000000000</v>
      </c>
      <c r="Q13" s="2">
        <v>1000000000000</v>
      </c>
      <c r="S13" s="1" t="s">
        <v>112</v>
      </c>
    </row>
    <row r="14" spans="1:19" ht="21" x14ac:dyDescent="0.55000000000000004">
      <c r="A14" s="6" t="s">
        <v>94</v>
      </c>
      <c r="C14" s="1" t="s">
        <v>113</v>
      </c>
      <c r="E14" s="1" t="s">
        <v>106</v>
      </c>
      <c r="G14" s="1" t="s">
        <v>111</v>
      </c>
      <c r="I14" s="1">
        <v>20</v>
      </c>
      <c r="K14" s="2">
        <v>100000000000</v>
      </c>
      <c r="M14" s="2">
        <v>0</v>
      </c>
      <c r="O14" s="2">
        <v>100000000000</v>
      </c>
      <c r="Q14" s="2">
        <v>100000000000</v>
      </c>
      <c r="S14" s="1" t="s">
        <v>114</v>
      </c>
    </row>
    <row r="15" spans="1:19" ht="21" x14ac:dyDescent="0.55000000000000004">
      <c r="A15" s="6" t="s">
        <v>102</v>
      </c>
      <c r="C15" s="1" t="s">
        <v>115</v>
      </c>
      <c r="E15" s="1" t="s">
        <v>96</v>
      </c>
      <c r="G15" s="1" t="s">
        <v>116</v>
      </c>
      <c r="I15" s="1">
        <v>20</v>
      </c>
      <c r="K15" s="2">
        <v>0</v>
      </c>
      <c r="M15" s="2">
        <v>900000000000</v>
      </c>
      <c r="O15" s="2">
        <v>900000000000</v>
      </c>
      <c r="Q15" s="2">
        <v>900000000000</v>
      </c>
      <c r="S15" s="1" t="s">
        <v>117</v>
      </c>
    </row>
    <row r="16" spans="1:19" ht="21" x14ac:dyDescent="0.55000000000000004">
      <c r="A16" s="6" t="s">
        <v>102</v>
      </c>
      <c r="C16" s="1" t="s">
        <v>118</v>
      </c>
      <c r="E16" s="1" t="s">
        <v>101</v>
      </c>
      <c r="G16" s="1" t="s">
        <v>116</v>
      </c>
      <c r="I16" s="1">
        <v>0</v>
      </c>
      <c r="K16" s="2">
        <v>0</v>
      </c>
      <c r="M16" s="2">
        <v>1000000</v>
      </c>
      <c r="O16" s="2">
        <v>1000000</v>
      </c>
      <c r="Q16" s="2">
        <v>37500</v>
      </c>
      <c r="S16" s="1" t="s">
        <v>39</v>
      </c>
    </row>
    <row r="17" spans="1:19" ht="21" x14ac:dyDescent="0.55000000000000004">
      <c r="A17" s="6" t="s">
        <v>99</v>
      </c>
      <c r="C17" s="1" t="s">
        <v>119</v>
      </c>
      <c r="E17" s="1" t="s">
        <v>120</v>
      </c>
      <c r="G17" s="1" t="s">
        <v>121</v>
      </c>
      <c r="I17" s="1">
        <v>0</v>
      </c>
      <c r="K17" s="2">
        <v>0</v>
      </c>
      <c r="M17" s="2">
        <v>409836065</v>
      </c>
      <c r="O17" s="2">
        <v>409836065</v>
      </c>
      <c r="Q17" s="2">
        <v>10000</v>
      </c>
      <c r="S17" s="1" t="s">
        <v>39</v>
      </c>
    </row>
    <row r="18" spans="1:19" ht="21" x14ac:dyDescent="0.55000000000000004">
      <c r="A18" s="6" t="s">
        <v>99</v>
      </c>
      <c r="B18" s="14"/>
      <c r="C18" s="15">
        <v>402018610004</v>
      </c>
      <c r="D18" s="14"/>
      <c r="E18" s="14" t="s">
        <v>106</v>
      </c>
      <c r="F18" s="14"/>
      <c r="G18" s="1" t="s">
        <v>172</v>
      </c>
      <c r="H18" s="14"/>
      <c r="I18" s="14">
        <v>20</v>
      </c>
      <c r="J18" s="6"/>
      <c r="K18" s="2">
        <v>491000000000</v>
      </c>
      <c r="M18" s="1">
        <v>0</v>
      </c>
      <c r="O18" s="2">
        <v>491000000000</v>
      </c>
      <c r="Q18" s="1">
        <v>0</v>
      </c>
      <c r="S18" s="17">
        <v>2.0000000000000001E-4</v>
      </c>
    </row>
    <row r="19" spans="1:19" ht="21" x14ac:dyDescent="0.55000000000000004">
      <c r="A19" s="6" t="s">
        <v>99</v>
      </c>
      <c r="B19" s="14"/>
      <c r="C19" s="15">
        <v>402018581001</v>
      </c>
      <c r="D19" s="14"/>
      <c r="E19" s="14" t="s">
        <v>106</v>
      </c>
      <c r="F19" s="14"/>
      <c r="G19" s="1" t="s">
        <v>172</v>
      </c>
      <c r="H19" s="14"/>
      <c r="I19" s="14">
        <v>20</v>
      </c>
      <c r="K19" s="2">
        <v>500000000000</v>
      </c>
      <c r="M19" s="1">
        <v>0</v>
      </c>
      <c r="O19" s="2">
        <v>500000000000</v>
      </c>
      <c r="Q19" s="1">
        <v>0</v>
      </c>
      <c r="S19" s="16">
        <v>2.0000000000000001E-4</v>
      </c>
    </row>
    <row r="20" spans="1:19" ht="21.75" thickBot="1" x14ac:dyDescent="0.6">
      <c r="A20" s="21" t="s">
        <v>170</v>
      </c>
      <c r="B20" s="21"/>
      <c r="C20" s="21"/>
      <c r="D20" s="21"/>
      <c r="E20" s="21"/>
      <c r="F20" s="21"/>
      <c r="G20" s="21"/>
      <c r="H20" s="21"/>
      <c r="I20" s="21"/>
      <c r="K20" s="7">
        <f>SUM(K8:K19)</f>
        <v>3036915905926</v>
      </c>
      <c r="L20" s="6"/>
      <c r="M20" s="7">
        <f>SUM(M8:M19)</f>
        <v>2385411372102</v>
      </c>
      <c r="N20" s="6"/>
      <c r="O20" s="7">
        <f>SUM(O8:O19)</f>
        <v>5422327278028</v>
      </c>
      <c r="P20" s="6"/>
      <c r="Q20" s="7">
        <f>SUM(Q8:Q19)</f>
        <v>2028415176704</v>
      </c>
    </row>
    <row r="21" spans="1:19" ht="19.5" thickTop="1" x14ac:dyDescent="0.45"/>
  </sheetData>
  <mergeCells count="18">
    <mergeCell ref="A20:I20"/>
    <mergeCell ref="A6:A7"/>
    <mergeCell ref="C7"/>
    <mergeCell ref="E7"/>
    <mergeCell ref="G7"/>
    <mergeCell ref="I7"/>
    <mergeCell ref="C6:I6"/>
    <mergeCell ref="Q7"/>
    <mergeCell ref="S7"/>
    <mergeCell ref="Q6:S6"/>
    <mergeCell ref="I2:M2"/>
    <mergeCell ref="I3:M3"/>
    <mergeCell ref="I4:M4"/>
    <mergeCell ref="K7"/>
    <mergeCell ref="K6"/>
    <mergeCell ref="M7"/>
    <mergeCell ref="O7"/>
    <mergeCell ref="M6:O6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topLeftCell="A13" zoomScaleNormal="100" workbookViewId="0">
      <selection activeCell="I30" sqref="I30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22" width="14.7109375" style="1" bestFit="1" customWidth="1"/>
    <col min="23" max="16384" width="9.140625" style="1"/>
  </cols>
  <sheetData>
    <row r="2" spans="1:22" ht="30" x14ac:dyDescent="0.45"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22" ht="30" x14ac:dyDescent="0.45">
      <c r="I3" s="20" t="s">
        <v>122</v>
      </c>
      <c r="J3" s="20" t="s">
        <v>122</v>
      </c>
      <c r="K3" s="20" t="s">
        <v>122</v>
      </c>
      <c r="L3" s="20" t="s">
        <v>122</v>
      </c>
      <c r="M3" s="20" t="s">
        <v>122</v>
      </c>
    </row>
    <row r="4" spans="1:22" ht="30" x14ac:dyDescent="0.45"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22" ht="30" x14ac:dyDescent="0.45">
      <c r="A6" s="20" t="s">
        <v>123</v>
      </c>
      <c r="B6" s="20" t="s">
        <v>123</v>
      </c>
      <c r="C6" s="20" t="s">
        <v>123</v>
      </c>
      <c r="D6" s="20" t="s">
        <v>123</v>
      </c>
      <c r="E6" s="20" t="s">
        <v>123</v>
      </c>
      <c r="F6" s="20" t="s">
        <v>123</v>
      </c>
      <c r="G6" s="20" t="s">
        <v>123</v>
      </c>
      <c r="I6" s="20" t="s">
        <v>124</v>
      </c>
      <c r="J6" s="20" t="s">
        <v>124</v>
      </c>
      <c r="K6" s="20" t="s">
        <v>124</v>
      </c>
      <c r="L6" s="20" t="s">
        <v>124</v>
      </c>
      <c r="M6" s="20" t="s">
        <v>124</v>
      </c>
      <c r="O6" s="20" t="s">
        <v>125</v>
      </c>
      <c r="P6" s="20" t="s">
        <v>125</v>
      </c>
      <c r="Q6" s="20" t="s">
        <v>125</v>
      </c>
      <c r="R6" s="20" t="s">
        <v>125</v>
      </c>
      <c r="S6" s="20" t="s">
        <v>125</v>
      </c>
    </row>
    <row r="7" spans="1:22" ht="30" x14ac:dyDescent="0.45">
      <c r="A7" s="20" t="s">
        <v>126</v>
      </c>
      <c r="C7" s="20" t="s">
        <v>127</v>
      </c>
      <c r="E7" s="20" t="s">
        <v>32</v>
      </c>
      <c r="G7" s="20" t="s">
        <v>33</v>
      </c>
      <c r="I7" s="20" t="s">
        <v>128</v>
      </c>
      <c r="K7" s="20" t="s">
        <v>129</v>
      </c>
      <c r="M7" s="20" t="s">
        <v>130</v>
      </c>
      <c r="O7" s="20" t="s">
        <v>128</v>
      </c>
      <c r="Q7" s="20" t="s">
        <v>129</v>
      </c>
      <c r="S7" s="20" t="s">
        <v>130</v>
      </c>
    </row>
    <row r="8" spans="1:22" ht="21" x14ac:dyDescent="0.55000000000000004">
      <c r="A8" s="6" t="s">
        <v>40</v>
      </c>
      <c r="C8" s="1" t="s">
        <v>131</v>
      </c>
      <c r="E8" s="1" t="s">
        <v>42</v>
      </c>
      <c r="G8" s="2">
        <v>18</v>
      </c>
      <c r="I8" s="2">
        <v>5689175319</v>
      </c>
      <c r="K8" s="1" t="s">
        <v>131</v>
      </c>
      <c r="M8" s="2">
        <f>SUM(I8:L8)</f>
        <v>5689175319</v>
      </c>
      <c r="O8" s="2">
        <v>6964967122</v>
      </c>
      <c r="Q8" s="1" t="s">
        <v>131</v>
      </c>
      <c r="S8" s="2">
        <f>SUM(O8:R8)</f>
        <v>6964967122</v>
      </c>
      <c r="V8" s="2"/>
    </row>
    <row r="9" spans="1:22" ht="21" x14ac:dyDescent="0.55000000000000004">
      <c r="A9" s="6" t="s">
        <v>52</v>
      </c>
      <c r="C9" s="1" t="s">
        <v>131</v>
      </c>
      <c r="E9" s="1" t="s">
        <v>54</v>
      </c>
      <c r="G9" s="2">
        <v>16</v>
      </c>
      <c r="I9" s="2">
        <v>520707436</v>
      </c>
      <c r="K9" s="1" t="s">
        <v>131</v>
      </c>
      <c r="M9" s="2">
        <f t="shared" ref="M9:M21" si="0">SUM(I9:L9)</f>
        <v>520707436</v>
      </c>
      <c r="O9" s="2">
        <v>520707436</v>
      </c>
      <c r="Q9" s="1" t="s">
        <v>131</v>
      </c>
      <c r="S9" s="2">
        <f t="shared" ref="S9:S21" si="1">SUM(O9:R9)</f>
        <v>520707436</v>
      </c>
      <c r="V9" s="2"/>
    </row>
    <row r="10" spans="1:22" ht="21" x14ac:dyDescent="0.55000000000000004">
      <c r="A10" s="6" t="s">
        <v>48</v>
      </c>
      <c r="C10" s="1" t="s">
        <v>131</v>
      </c>
      <c r="E10" s="1" t="s">
        <v>50</v>
      </c>
      <c r="G10" s="2">
        <v>18</v>
      </c>
      <c r="I10" s="2">
        <v>1391970065</v>
      </c>
      <c r="K10" s="1" t="s">
        <v>131</v>
      </c>
      <c r="M10" s="2">
        <f t="shared" si="0"/>
        <v>1391970065</v>
      </c>
      <c r="O10" s="2">
        <v>1391970065</v>
      </c>
      <c r="Q10" s="1" t="s">
        <v>131</v>
      </c>
      <c r="S10" s="2">
        <f t="shared" si="1"/>
        <v>1391970065</v>
      </c>
      <c r="V10" s="2"/>
    </row>
    <row r="11" spans="1:22" ht="21" x14ac:dyDescent="0.55000000000000004">
      <c r="A11" s="6" t="s">
        <v>44</v>
      </c>
      <c r="C11" s="1" t="s">
        <v>131</v>
      </c>
      <c r="E11" s="1" t="s">
        <v>46</v>
      </c>
      <c r="G11" s="2">
        <v>17</v>
      </c>
      <c r="I11" s="2">
        <v>7296165105</v>
      </c>
      <c r="K11" s="1" t="s">
        <v>131</v>
      </c>
      <c r="M11" s="2">
        <f t="shared" si="0"/>
        <v>7296165105</v>
      </c>
      <c r="O11" s="2">
        <v>8253055936</v>
      </c>
      <c r="Q11" s="1" t="s">
        <v>131</v>
      </c>
      <c r="S11" s="2">
        <f t="shared" si="1"/>
        <v>8253055936</v>
      </c>
      <c r="V11" s="2"/>
    </row>
    <row r="12" spans="1:22" ht="21" x14ac:dyDescent="0.55000000000000004">
      <c r="A12" s="6" t="s">
        <v>94</v>
      </c>
      <c r="C12" s="2">
        <v>6</v>
      </c>
      <c r="E12" s="1" t="s">
        <v>131</v>
      </c>
      <c r="G12" s="1">
        <v>8</v>
      </c>
      <c r="I12" s="2">
        <v>394368</v>
      </c>
      <c r="K12" s="2">
        <v>-513</v>
      </c>
      <c r="M12" s="2">
        <f t="shared" si="0"/>
        <v>393855</v>
      </c>
      <c r="O12" s="2">
        <f>398129+5633</f>
        <v>403762</v>
      </c>
      <c r="Q12" s="2">
        <v>-521</v>
      </c>
      <c r="S12" s="2">
        <f t="shared" si="1"/>
        <v>403241</v>
      </c>
      <c r="V12" s="2"/>
    </row>
    <row r="13" spans="1:22" ht="21" x14ac:dyDescent="0.55000000000000004">
      <c r="A13" s="6" t="s">
        <v>99</v>
      </c>
      <c r="C13" s="2">
        <v>1</v>
      </c>
      <c r="E13" s="1" t="s">
        <v>131</v>
      </c>
      <c r="G13" s="1">
        <v>0</v>
      </c>
      <c r="I13" s="2">
        <v>1444</v>
      </c>
      <c r="K13" s="2">
        <v>27519644</v>
      </c>
      <c r="M13" s="2">
        <v>0</v>
      </c>
      <c r="O13" s="2">
        <f>45442626550+24205889882</f>
        <v>69648516432</v>
      </c>
      <c r="Q13" s="2">
        <v>-287542968</v>
      </c>
      <c r="S13" s="2">
        <f t="shared" si="1"/>
        <v>69360973464</v>
      </c>
      <c r="V13" s="2"/>
    </row>
    <row r="14" spans="1:22" ht="21" x14ac:dyDescent="0.55000000000000004">
      <c r="A14" s="6" t="s">
        <v>102</v>
      </c>
      <c r="C14" s="2">
        <v>12</v>
      </c>
      <c r="E14" s="1" t="s">
        <v>131</v>
      </c>
      <c r="G14" s="1">
        <v>8</v>
      </c>
      <c r="I14" s="2">
        <v>4426234161</v>
      </c>
      <c r="K14" s="2">
        <v>-6</v>
      </c>
      <c r="M14" s="2">
        <f t="shared" si="0"/>
        <v>4426234155</v>
      </c>
      <c r="O14" s="2">
        <v>6885251891</v>
      </c>
      <c r="Q14" s="2">
        <v>-6</v>
      </c>
      <c r="S14" s="2">
        <f t="shared" si="1"/>
        <v>6885251885</v>
      </c>
      <c r="V14" s="2"/>
    </row>
    <row r="15" spans="1:22" ht="21" x14ac:dyDescent="0.55000000000000004">
      <c r="A15" s="6" t="s">
        <v>94</v>
      </c>
      <c r="C15" s="2">
        <v>12</v>
      </c>
      <c r="E15" s="1" t="s">
        <v>131</v>
      </c>
      <c r="G15" s="1">
        <v>20</v>
      </c>
      <c r="I15" s="2">
        <v>500047908</v>
      </c>
      <c r="K15" s="2">
        <v>1735086</v>
      </c>
      <c r="M15" s="2">
        <f t="shared" si="0"/>
        <v>501782994</v>
      </c>
      <c r="O15" s="2">
        <v>893490522</v>
      </c>
      <c r="Q15" s="2">
        <v>-828058</v>
      </c>
      <c r="S15" s="2">
        <f t="shared" si="1"/>
        <v>892662464</v>
      </c>
      <c r="V15" s="2"/>
    </row>
    <row r="16" spans="1:22" ht="21" x14ac:dyDescent="0.55000000000000004">
      <c r="A16" s="6" t="s">
        <v>99</v>
      </c>
      <c r="C16" s="2">
        <v>30</v>
      </c>
      <c r="E16" s="1" t="s">
        <v>131</v>
      </c>
      <c r="G16" s="1">
        <v>15</v>
      </c>
      <c r="I16" s="2">
        <v>273732943</v>
      </c>
      <c r="K16" s="2">
        <v>-5717171</v>
      </c>
      <c r="M16" s="2">
        <f t="shared" si="0"/>
        <v>268015772</v>
      </c>
      <c r="O16" s="2">
        <v>486748140</v>
      </c>
      <c r="Q16" s="2">
        <v>-5717171</v>
      </c>
      <c r="S16" s="2">
        <f t="shared" si="1"/>
        <v>481030969</v>
      </c>
      <c r="V16" s="2"/>
    </row>
    <row r="17" spans="1:22" ht="21" x14ac:dyDescent="0.55000000000000004">
      <c r="A17" s="6" t="s">
        <v>99</v>
      </c>
      <c r="C17" s="2">
        <v>25</v>
      </c>
      <c r="E17" s="1" t="s">
        <v>131</v>
      </c>
      <c r="G17" s="1">
        <v>20</v>
      </c>
      <c r="I17" s="2">
        <v>16803278675</v>
      </c>
      <c r="K17" s="2">
        <v>0</v>
      </c>
      <c r="M17" s="2">
        <f t="shared" si="0"/>
        <v>16803278675</v>
      </c>
      <c r="O17" s="2">
        <v>19535519110</v>
      </c>
      <c r="Q17" s="2">
        <v>-36822647</v>
      </c>
      <c r="S17" s="2">
        <f t="shared" si="1"/>
        <v>19498696463</v>
      </c>
      <c r="V17" s="2"/>
    </row>
    <row r="18" spans="1:22" ht="21" x14ac:dyDescent="0.55000000000000004">
      <c r="A18" s="6" t="s">
        <v>94</v>
      </c>
      <c r="C18" s="2">
        <v>25</v>
      </c>
      <c r="E18" s="1" t="s">
        <v>131</v>
      </c>
      <c r="G18" s="1">
        <v>20</v>
      </c>
      <c r="I18" s="2">
        <v>1639344240</v>
      </c>
      <c r="K18" s="2">
        <v>60531</v>
      </c>
      <c r="M18" s="2">
        <f t="shared" si="0"/>
        <v>1639404771</v>
      </c>
      <c r="O18" s="2">
        <v>1912568280</v>
      </c>
      <c r="Q18" s="2">
        <v>-3621734</v>
      </c>
      <c r="S18" s="2">
        <f t="shared" si="1"/>
        <v>1908946546</v>
      </c>
      <c r="V18" s="2"/>
    </row>
    <row r="19" spans="1:22" ht="21" x14ac:dyDescent="0.55000000000000004">
      <c r="A19" s="6" t="s">
        <v>102</v>
      </c>
      <c r="C19" s="2">
        <v>25</v>
      </c>
      <c r="E19" s="1" t="s">
        <v>131</v>
      </c>
      <c r="G19" s="1">
        <v>20</v>
      </c>
      <c r="I19" s="2">
        <v>10327865110</v>
      </c>
      <c r="K19" s="2">
        <v>0</v>
      </c>
      <c r="M19" s="2">
        <f t="shared" si="0"/>
        <v>10327865110</v>
      </c>
      <c r="O19" s="2">
        <v>10327865110</v>
      </c>
      <c r="Q19" s="2">
        <v>0</v>
      </c>
      <c r="S19" s="2">
        <f t="shared" si="1"/>
        <v>10327865110</v>
      </c>
      <c r="V19" s="2"/>
    </row>
    <row r="20" spans="1:22" ht="21" x14ac:dyDescent="0.55000000000000004">
      <c r="A20" s="6" t="s">
        <v>99</v>
      </c>
      <c r="C20" s="2">
        <v>26</v>
      </c>
      <c r="G20" s="1">
        <v>20</v>
      </c>
      <c r="I20" s="2">
        <v>7244262290</v>
      </c>
      <c r="K20" s="2"/>
      <c r="M20" s="2">
        <f t="shared" si="0"/>
        <v>7244262290</v>
      </c>
      <c r="O20" s="2">
        <f>M20+1073224043</f>
        <v>8317486333</v>
      </c>
      <c r="Q20" s="2"/>
      <c r="S20" s="2">
        <f t="shared" si="1"/>
        <v>8317486333</v>
      </c>
      <c r="V20" s="2"/>
    </row>
    <row r="21" spans="1:22" ht="21" x14ac:dyDescent="0.55000000000000004">
      <c r="A21" s="6" t="s">
        <v>99</v>
      </c>
      <c r="C21" s="2">
        <v>26</v>
      </c>
      <c r="G21" s="1">
        <v>20</v>
      </c>
      <c r="I21" s="2">
        <v>7377049180</v>
      </c>
      <c r="K21" s="2"/>
      <c r="M21" s="2">
        <f t="shared" si="0"/>
        <v>7377049180</v>
      </c>
      <c r="O21" s="2">
        <v>8469945353</v>
      </c>
      <c r="Q21" s="2"/>
      <c r="S21" s="2">
        <f t="shared" si="1"/>
        <v>8469945353</v>
      </c>
      <c r="V21" s="2"/>
    </row>
    <row r="22" spans="1:22" ht="21.75" thickBot="1" x14ac:dyDescent="0.6">
      <c r="A22" s="21" t="s">
        <v>170</v>
      </c>
      <c r="B22" s="21"/>
      <c r="C22" s="21"/>
      <c r="D22" s="21"/>
      <c r="E22" s="21"/>
      <c r="F22" s="21"/>
      <c r="G22" s="21"/>
      <c r="I22" s="7">
        <f>SUM(I8:I21)</f>
        <v>63490228244</v>
      </c>
      <c r="K22" s="7">
        <f>SUM(K8:K21)</f>
        <v>23597571</v>
      </c>
      <c r="M22" s="7">
        <f>SUM(M8:M21)</f>
        <v>63486304727</v>
      </c>
      <c r="O22" s="7">
        <f>SUM(O8:O21)</f>
        <v>143608495492</v>
      </c>
      <c r="Q22" s="7">
        <f>SUM(Q8:Q21)</f>
        <v>-334533105</v>
      </c>
      <c r="S22" s="7">
        <f>SUM(S8:S21)</f>
        <v>143273962387</v>
      </c>
      <c r="V22" s="2"/>
    </row>
    <row r="23" spans="1:22" ht="19.5" thickTop="1" x14ac:dyDescent="0.45"/>
    <row r="24" spans="1:22" x14ac:dyDescent="0.45">
      <c r="I24" s="2"/>
    </row>
    <row r="25" spans="1:22" x14ac:dyDescent="0.45">
      <c r="O25" s="2"/>
      <c r="S25" s="2"/>
    </row>
  </sheetData>
  <mergeCells count="17">
    <mergeCell ref="A22:G22"/>
    <mergeCell ref="A7"/>
    <mergeCell ref="C7"/>
    <mergeCell ref="E7"/>
    <mergeCell ref="G7"/>
    <mergeCell ref="A6:G6"/>
    <mergeCell ref="Q7"/>
    <mergeCell ref="S7"/>
    <mergeCell ref="O6:S6"/>
    <mergeCell ref="I2:M2"/>
    <mergeCell ref="I3:M3"/>
    <mergeCell ref="I4:M4"/>
    <mergeCell ref="I7"/>
    <mergeCell ref="K7"/>
    <mergeCell ref="M7"/>
    <mergeCell ref="I6:M6"/>
    <mergeCell ref="O7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workbookViewId="0">
      <selection activeCell="I23" sqref="I23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</row>
    <row r="3" spans="1:19" ht="30" x14ac:dyDescent="0.45">
      <c r="D3" s="20" t="s">
        <v>122</v>
      </c>
      <c r="E3" s="20" t="s">
        <v>122</v>
      </c>
      <c r="F3" s="20" t="s">
        <v>122</v>
      </c>
      <c r="G3" s="20" t="s">
        <v>122</v>
      </c>
      <c r="H3" s="20" t="s">
        <v>122</v>
      </c>
    </row>
    <row r="4" spans="1:19" ht="30" x14ac:dyDescent="0.45"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</row>
    <row r="6" spans="1:19" ht="30" x14ac:dyDescent="0.45">
      <c r="A6" s="20" t="s">
        <v>3</v>
      </c>
      <c r="C6" s="20" t="s">
        <v>132</v>
      </c>
      <c r="D6" s="20" t="s">
        <v>132</v>
      </c>
      <c r="E6" s="20" t="s">
        <v>132</v>
      </c>
      <c r="F6" s="20" t="s">
        <v>132</v>
      </c>
      <c r="G6" s="20" t="s">
        <v>132</v>
      </c>
      <c r="I6" s="20" t="s">
        <v>124</v>
      </c>
      <c r="J6" s="20" t="s">
        <v>124</v>
      </c>
      <c r="K6" s="20" t="s">
        <v>124</v>
      </c>
      <c r="L6" s="20" t="s">
        <v>124</v>
      </c>
      <c r="M6" s="20" t="s">
        <v>124</v>
      </c>
      <c r="O6" s="20" t="s">
        <v>125</v>
      </c>
      <c r="P6" s="20" t="s">
        <v>125</v>
      </c>
      <c r="Q6" s="20" t="s">
        <v>125</v>
      </c>
      <c r="R6" s="20" t="s">
        <v>125</v>
      </c>
      <c r="S6" s="20" t="s">
        <v>125</v>
      </c>
    </row>
    <row r="7" spans="1:19" ht="30" x14ac:dyDescent="0.45">
      <c r="A7" s="20" t="s">
        <v>3</v>
      </c>
      <c r="C7" s="20" t="s">
        <v>133</v>
      </c>
      <c r="E7" s="20" t="s">
        <v>134</v>
      </c>
      <c r="G7" s="20" t="s">
        <v>135</v>
      </c>
      <c r="I7" s="20" t="s">
        <v>136</v>
      </c>
      <c r="K7" s="20" t="s">
        <v>129</v>
      </c>
      <c r="M7" s="20" t="s">
        <v>137</v>
      </c>
      <c r="O7" s="20" t="s">
        <v>136</v>
      </c>
      <c r="Q7" s="20" t="s">
        <v>129</v>
      </c>
      <c r="S7" s="20" t="s">
        <v>137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topLeftCell="A7" zoomScaleNormal="100" workbookViewId="0">
      <selection activeCell="I17" sqref="I17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9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9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30" x14ac:dyDescent="0.45">
      <c r="C3" s="20" t="s">
        <v>122</v>
      </c>
      <c r="D3" s="20" t="s">
        <v>122</v>
      </c>
      <c r="E3" s="20" t="s">
        <v>122</v>
      </c>
      <c r="F3" s="20" t="s">
        <v>122</v>
      </c>
      <c r="G3" s="20" t="s">
        <v>122</v>
      </c>
    </row>
    <row r="4" spans="1:17" ht="30" x14ac:dyDescent="0.45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30" x14ac:dyDescent="0.45">
      <c r="A6" s="20" t="s">
        <v>3</v>
      </c>
      <c r="C6" s="20" t="s">
        <v>124</v>
      </c>
      <c r="D6" s="20" t="s">
        <v>124</v>
      </c>
      <c r="E6" s="20" t="s">
        <v>124</v>
      </c>
      <c r="F6" s="20" t="s">
        <v>124</v>
      </c>
      <c r="G6" s="20" t="s">
        <v>124</v>
      </c>
      <c r="H6" s="20" t="s">
        <v>124</v>
      </c>
      <c r="I6" s="20" t="s">
        <v>124</v>
      </c>
      <c r="K6" s="20" t="s">
        <v>125</v>
      </c>
      <c r="L6" s="20" t="s">
        <v>125</v>
      </c>
      <c r="M6" s="20" t="s">
        <v>125</v>
      </c>
      <c r="N6" s="20" t="s">
        <v>125</v>
      </c>
      <c r="O6" s="20" t="s">
        <v>125</v>
      </c>
      <c r="P6" s="20" t="s">
        <v>125</v>
      </c>
      <c r="Q6" s="20" t="s">
        <v>125</v>
      </c>
    </row>
    <row r="7" spans="1:17" ht="30" x14ac:dyDescent="0.45">
      <c r="A7" s="20" t="s">
        <v>3</v>
      </c>
      <c r="C7" s="20" t="s">
        <v>7</v>
      </c>
      <c r="E7" s="20" t="s">
        <v>138</v>
      </c>
      <c r="G7" s="20" t="s">
        <v>139</v>
      </c>
      <c r="I7" s="20" t="s">
        <v>140</v>
      </c>
      <c r="K7" s="20" t="s">
        <v>7</v>
      </c>
      <c r="M7" s="20" t="s">
        <v>138</v>
      </c>
      <c r="O7" s="20" t="s">
        <v>139</v>
      </c>
      <c r="Q7" s="20" t="s">
        <v>140</v>
      </c>
    </row>
    <row r="8" spans="1:17" ht="21" x14ac:dyDescent="0.55000000000000004">
      <c r="A8" s="6" t="s">
        <v>19</v>
      </c>
      <c r="C8" s="2">
        <v>1214362</v>
      </c>
      <c r="E8" s="2">
        <v>34982817105</v>
      </c>
      <c r="G8" s="2">
        <v>33962340980</v>
      </c>
      <c r="I8" s="2">
        <v>1020476125</v>
      </c>
      <c r="K8" s="2">
        <v>1214362</v>
      </c>
      <c r="M8" s="2">
        <v>34982817105</v>
      </c>
      <c r="O8" s="2">
        <v>33962340980</v>
      </c>
      <c r="Q8" s="2">
        <v>1020476125</v>
      </c>
    </row>
    <row r="9" spans="1:17" ht="21" x14ac:dyDescent="0.55000000000000004">
      <c r="A9" s="6" t="s">
        <v>15</v>
      </c>
      <c r="C9" s="2">
        <v>220331</v>
      </c>
      <c r="E9" s="2">
        <v>8646910806</v>
      </c>
      <c r="G9" s="2">
        <v>8649187764</v>
      </c>
      <c r="I9" s="2">
        <v>-2276957</v>
      </c>
      <c r="K9" s="2">
        <v>220331</v>
      </c>
      <c r="M9" s="2">
        <v>8646910806</v>
      </c>
      <c r="O9" s="2">
        <v>8649187764</v>
      </c>
      <c r="Q9" s="2">
        <v>-2276957</v>
      </c>
    </row>
    <row r="10" spans="1:17" ht="21" x14ac:dyDescent="0.55000000000000004">
      <c r="A10" s="6" t="s">
        <v>21</v>
      </c>
      <c r="C10" s="2">
        <v>1000000</v>
      </c>
      <c r="E10" s="2">
        <v>32475613500</v>
      </c>
      <c r="G10" s="2">
        <v>32378617472</v>
      </c>
      <c r="I10" s="2">
        <v>96996028</v>
      </c>
      <c r="K10" s="2">
        <v>1000000</v>
      </c>
      <c r="M10" s="2">
        <v>32475613500</v>
      </c>
      <c r="O10" s="2">
        <v>32378617472</v>
      </c>
      <c r="Q10" s="2">
        <v>96996028</v>
      </c>
    </row>
    <row r="11" spans="1:17" ht="21" x14ac:dyDescent="0.55000000000000004">
      <c r="A11" s="6" t="s">
        <v>17</v>
      </c>
      <c r="C11" s="2">
        <v>3558970</v>
      </c>
      <c r="E11" s="2">
        <v>54588163402</v>
      </c>
      <c r="G11" s="2">
        <v>47227860862</v>
      </c>
      <c r="I11" s="2">
        <v>7360302540</v>
      </c>
      <c r="K11" s="2">
        <v>3558970</v>
      </c>
      <c r="M11" s="2">
        <v>54588163402</v>
      </c>
      <c r="O11" s="2">
        <v>47227860862</v>
      </c>
      <c r="Q11" s="2">
        <v>7360302540</v>
      </c>
    </row>
    <row r="12" spans="1:17" ht="21" x14ac:dyDescent="0.55000000000000004">
      <c r="A12" s="6" t="s">
        <v>35</v>
      </c>
      <c r="C12" s="2">
        <v>74</v>
      </c>
      <c r="E12" s="2">
        <v>70805164</v>
      </c>
      <c r="G12" s="2">
        <v>69622118</v>
      </c>
      <c r="I12" s="2">
        <v>1183046</v>
      </c>
      <c r="K12" s="2">
        <v>74</v>
      </c>
      <c r="M12" s="2">
        <v>70805164</v>
      </c>
      <c r="O12" s="2">
        <v>69550475</v>
      </c>
      <c r="Q12" s="2">
        <v>1254689</v>
      </c>
    </row>
    <row r="13" spans="1:17" ht="21" x14ac:dyDescent="0.55000000000000004">
      <c r="A13" s="6" t="s">
        <v>40</v>
      </c>
      <c r="C13" s="2">
        <v>284800</v>
      </c>
      <c r="E13" s="2">
        <v>290443347600</v>
      </c>
      <c r="G13" s="2">
        <v>284711829500</v>
      </c>
      <c r="I13" s="2">
        <v>5731518100</v>
      </c>
      <c r="K13" s="2">
        <v>284800</v>
      </c>
      <c r="M13" s="2">
        <v>290443347600</v>
      </c>
      <c r="O13" s="2">
        <v>284811392000</v>
      </c>
      <c r="Q13" s="2">
        <v>5631955600</v>
      </c>
    </row>
    <row r="14" spans="1:17" ht="21" x14ac:dyDescent="0.55000000000000004">
      <c r="A14" s="6" t="s">
        <v>64</v>
      </c>
      <c r="C14" s="2">
        <v>7500</v>
      </c>
      <c r="E14" s="2">
        <v>5264045718</v>
      </c>
      <c r="G14" s="2">
        <v>5205997271</v>
      </c>
      <c r="I14" s="2">
        <v>58048447</v>
      </c>
      <c r="K14" s="2">
        <v>7500</v>
      </c>
      <c r="M14" s="2">
        <v>5264045718</v>
      </c>
      <c r="O14" s="2">
        <v>5205997271</v>
      </c>
      <c r="Q14" s="2">
        <v>58048447</v>
      </c>
    </row>
    <row r="15" spans="1:17" ht="21" x14ac:dyDescent="0.55000000000000004">
      <c r="A15" s="6" t="s">
        <v>56</v>
      </c>
      <c r="C15" s="2">
        <v>5121</v>
      </c>
      <c r="E15" s="2">
        <v>3558449914</v>
      </c>
      <c r="G15" s="2">
        <v>3509103949</v>
      </c>
      <c r="I15" s="2">
        <v>49345965</v>
      </c>
      <c r="K15" s="2">
        <v>5121</v>
      </c>
      <c r="M15" s="2">
        <v>3558449914</v>
      </c>
      <c r="O15" s="2">
        <v>3509103949</v>
      </c>
      <c r="Q15" s="2">
        <v>49345965</v>
      </c>
    </row>
    <row r="16" spans="1:17" ht="21" x14ac:dyDescent="0.55000000000000004">
      <c r="A16" s="6" t="s">
        <v>60</v>
      </c>
      <c r="C16" s="2">
        <v>187305</v>
      </c>
      <c r="E16" s="2">
        <v>120302923142</v>
      </c>
      <c r="G16" s="2">
        <v>118913585942</v>
      </c>
      <c r="I16" s="2">
        <v>1389337200</v>
      </c>
      <c r="K16" s="2">
        <v>187305</v>
      </c>
      <c r="M16" s="2">
        <v>120302923142</v>
      </c>
      <c r="O16" s="2">
        <v>118913585942</v>
      </c>
      <c r="Q16" s="2">
        <v>1389337200</v>
      </c>
    </row>
    <row r="17" spans="1:17" ht="21" x14ac:dyDescent="0.55000000000000004">
      <c r="A17" s="6" t="s">
        <v>68</v>
      </c>
      <c r="C17" s="2">
        <v>109310</v>
      </c>
      <c r="E17" s="2">
        <v>65246241974</v>
      </c>
      <c r="G17" s="2">
        <v>64171811481</v>
      </c>
      <c r="I17" s="2">
        <v>1074430493</v>
      </c>
      <c r="K17" s="2">
        <v>109310</v>
      </c>
      <c r="M17" s="2">
        <v>65246241974</v>
      </c>
      <c r="O17" s="2">
        <v>64171811481</v>
      </c>
      <c r="Q17" s="2">
        <v>1074430493</v>
      </c>
    </row>
    <row r="18" spans="1:17" ht="21" x14ac:dyDescent="0.55000000000000004">
      <c r="A18" s="6" t="s">
        <v>44</v>
      </c>
      <c r="C18" s="2">
        <v>540000</v>
      </c>
      <c r="E18" s="2">
        <v>501932428255</v>
      </c>
      <c r="G18" s="2">
        <v>500822929388</v>
      </c>
      <c r="I18" s="2">
        <v>1109498867</v>
      </c>
      <c r="K18" s="2">
        <v>540000</v>
      </c>
      <c r="M18" s="2">
        <v>501932428255</v>
      </c>
      <c r="O18" s="2">
        <v>500806800000</v>
      </c>
      <c r="Q18" s="2">
        <v>1125628255</v>
      </c>
    </row>
    <row r="19" spans="1:17" ht="21" x14ac:dyDescent="0.55000000000000004">
      <c r="A19" s="6" t="s">
        <v>48</v>
      </c>
      <c r="C19" s="2">
        <v>760000</v>
      </c>
      <c r="E19" s="2">
        <v>699252597491</v>
      </c>
      <c r="G19" s="2">
        <v>699184800000</v>
      </c>
      <c r="I19" s="2">
        <v>67797491</v>
      </c>
      <c r="K19" s="2">
        <v>760000</v>
      </c>
      <c r="M19" s="2">
        <v>699252597491</v>
      </c>
      <c r="O19" s="2">
        <v>699184800000</v>
      </c>
      <c r="Q19" s="2">
        <v>67797491</v>
      </c>
    </row>
    <row r="20" spans="1:17" ht="21" x14ac:dyDescent="0.55000000000000004">
      <c r="A20" s="6" t="s">
        <v>52</v>
      </c>
      <c r="C20" s="2">
        <v>319000</v>
      </c>
      <c r="E20" s="2">
        <v>300048684317</v>
      </c>
      <c r="G20" s="2">
        <v>299965270000</v>
      </c>
      <c r="I20" s="2">
        <v>83414317</v>
      </c>
      <c r="K20" s="2">
        <v>319000</v>
      </c>
      <c r="M20" s="2">
        <v>300048684317</v>
      </c>
      <c r="O20" s="2">
        <v>299965270000</v>
      </c>
      <c r="Q20" s="2">
        <v>83414317</v>
      </c>
    </row>
    <row r="21" spans="1:17" ht="21.75" thickBot="1" x14ac:dyDescent="0.5">
      <c r="A21" s="8" t="s">
        <v>170</v>
      </c>
      <c r="C21" s="9">
        <f>SUM(C8:C20)</f>
        <v>8206773</v>
      </c>
      <c r="E21" s="9">
        <f>SUM(E8:E20)</f>
        <v>2116813028388</v>
      </c>
      <c r="G21" s="9">
        <f>SUM(G8:G20)</f>
        <v>2098772956727</v>
      </c>
      <c r="I21" s="9">
        <f>SUM(I8:I20)</f>
        <v>18040071662</v>
      </c>
      <c r="K21" s="9">
        <f>SUM(K8:K20)</f>
        <v>8206773</v>
      </c>
      <c r="M21" s="9">
        <f>SUM(M8:M20)</f>
        <v>2116813028388</v>
      </c>
      <c r="O21" s="9">
        <f>SUM(O8:O20)</f>
        <v>2098856318196</v>
      </c>
      <c r="Q21" s="9">
        <f>SUM(Q8:Q20)</f>
        <v>17956710193</v>
      </c>
    </row>
    <row r="22" spans="1:17" ht="19.5" thickTop="1" x14ac:dyDescent="0.45"/>
    <row r="25" spans="1:17" x14ac:dyDescent="0.45">
      <c r="C25" s="2"/>
      <c r="E25" s="2"/>
      <c r="G25" s="2"/>
      <c r="I25" s="2"/>
      <c r="K25" s="2"/>
      <c r="M25" s="2"/>
      <c r="O25" s="2"/>
      <c r="Q25" s="2"/>
    </row>
    <row r="26" spans="1:17" x14ac:dyDescent="0.45">
      <c r="I26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2021-03-30T11:40:18Z</cp:lastPrinted>
  <dcterms:created xsi:type="dcterms:W3CDTF">2021-03-27T07:48:27Z</dcterms:created>
  <dcterms:modified xsi:type="dcterms:W3CDTF">2021-04-06T04:57:04Z</dcterms:modified>
</cp:coreProperties>
</file>