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8912\Desktop\"/>
    </mc:Choice>
  </mc:AlternateContent>
  <bookViews>
    <workbookView xWindow="0" yWindow="0" windowWidth="7470" windowHeight="253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62913"/>
</workbook>
</file>

<file path=xl/calcChain.xml><?xml version="1.0" encoding="utf-8"?>
<calcChain xmlns="http://schemas.openxmlformats.org/spreadsheetml/2006/main">
  <c r="Q31" i="12" l="1"/>
  <c r="O31" i="12"/>
  <c r="M31" i="12"/>
  <c r="K31" i="12"/>
  <c r="I31" i="12"/>
  <c r="G31" i="12"/>
  <c r="E31" i="12"/>
  <c r="C31" i="12"/>
  <c r="E31" i="13"/>
  <c r="I31" i="13"/>
  <c r="I22" i="13"/>
  <c r="I24" i="13"/>
  <c r="S38" i="7"/>
  <c r="S26" i="11"/>
  <c r="Q26" i="11"/>
  <c r="O26" i="11"/>
  <c r="M26" i="11"/>
  <c r="I26" i="11"/>
  <c r="G26" i="11"/>
  <c r="E26" i="11"/>
  <c r="C26" i="11"/>
  <c r="Q48" i="9"/>
  <c r="O48" i="9"/>
  <c r="M48" i="9"/>
  <c r="K48" i="9"/>
  <c r="I48" i="9"/>
  <c r="G48" i="9"/>
  <c r="E48" i="9"/>
  <c r="C48" i="9"/>
  <c r="AI31" i="3" l="1"/>
  <c r="AG31" i="3"/>
  <c r="AC31" i="3"/>
  <c r="O31" i="3"/>
  <c r="S31" i="3"/>
  <c r="Q31" i="3"/>
  <c r="AA31" i="3" l="1"/>
  <c r="Y31" i="3"/>
  <c r="W31" i="3"/>
  <c r="U31" i="3"/>
  <c r="Q15" i="10"/>
  <c r="O15" i="10"/>
  <c r="M15" i="10"/>
  <c r="K15" i="10"/>
  <c r="I15" i="10"/>
  <c r="G15" i="10"/>
  <c r="E15" i="10"/>
  <c r="C15" i="10"/>
  <c r="C10" i="15"/>
  <c r="M29" i="7"/>
  <c r="I29" i="7"/>
  <c r="M31" i="7"/>
  <c r="I31" i="7"/>
  <c r="I38" i="7" s="1"/>
  <c r="Q38" i="7"/>
  <c r="O38" i="7"/>
  <c r="M38" i="7"/>
  <c r="K38" i="7"/>
  <c r="W27" i="1"/>
  <c r="U27" i="1"/>
  <c r="S27" i="1"/>
  <c r="Q27" i="1"/>
  <c r="O27" i="1"/>
  <c r="M27" i="1"/>
  <c r="K27" i="1"/>
  <c r="I27" i="1"/>
  <c r="G27" i="1"/>
  <c r="E27" i="1"/>
  <c r="C27" i="1"/>
  <c r="O36" i="6"/>
  <c r="M36" i="6"/>
  <c r="K36" i="6"/>
  <c r="Q36" i="6"/>
  <c r="S14" i="8"/>
  <c r="Q14" i="8"/>
  <c r="O14" i="8"/>
  <c r="M14" i="8"/>
  <c r="K14" i="8"/>
  <c r="I14" i="8"/>
</calcChain>
</file>

<file path=xl/sharedStrings.xml><?xml version="1.0" encoding="utf-8"?>
<sst xmlns="http://schemas.openxmlformats.org/spreadsheetml/2006/main" count="1127" uniqueCount="320">
  <si>
    <t>صندوق سرمایه گذاری آوای فردای زاگرس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</si>
  <si>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</si>
  <si>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</si>
  <si>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</si>
  <si>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</si>
  <si>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</si>
  <si>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</si>
  <si>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</si>
  <si>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</si>
  <si>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</si>
  <si>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</si>
  <si>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</si>
  <si>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</si>
  <si>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</si>
  <si>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</si>
  <si>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</si>
  <si>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1.05 %</t>
  </si>
  <si>
    <t>بهساز کاشانه تهران</t>
  </si>
  <si>
    <t>2.08 %</t>
  </si>
  <si>
    <t>پالایش نفت اصفهان</t>
  </si>
  <si>
    <t>0.00 %</t>
  </si>
  <si>
    <t>پالایش نفت بندرعباس</t>
  </si>
  <si>
    <t>0.22 %</t>
  </si>
  <si>
    <t>پالایش نفت تبریز</t>
  </si>
  <si>
    <t>1.44 %</t>
  </si>
  <si>
    <t>پتروشیمی غدیر</t>
  </si>
  <si>
    <t>0.42 %</t>
  </si>
  <si>
    <t>زغال سنگ پروده طبس</t>
  </si>
  <si>
    <t>صندوق سرمایه گذاری مختلط کاریزما</t>
  </si>
  <si>
    <t>0.10 %</t>
  </si>
  <si>
    <t>فولاد  خوزستان</t>
  </si>
  <si>
    <t>0.40 %</t>
  </si>
  <si>
    <t>فولاد مبارکه اصفهان</t>
  </si>
  <si>
    <t>1.02 %</t>
  </si>
  <si>
    <t>گروه‌صنعتی‌سپاهان‌</t>
  </si>
  <si>
    <t>0.13 %</t>
  </si>
  <si>
    <t>تولیدات پتروشیمی قائد بصیر</t>
  </si>
  <si>
    <t>0.19 %</t>
  </si>
  <si>
    <t>توسعه معدنی و صنعتی صبانور</t>
  </si>
  <si>
    <t>0.30 %</t>
  </si>
  <si>
    <t>گروه سرمایه گذاری میراث فرهنگی</t>
  </si>
  <si>
    <t>3.27 %</t>
  </si>
  <si>
    <t>گروه دارویی برکت</t>
  </si>
  <si>
    <t>0.29 %</t>
  </si>
  <si>
    <t>بانک‌پارسیان‌</t>
  </si>
  <si>
    <t>0.66 %</t>
  </si>
  <si>
    <t>سایپا</t>
  </si>
  <si>
    <t>0.18 %</t>
  </si>
  <si>
    <t>گروه‌بهمن‌</t>
  </si>
  <si>
    <t>0.23 %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</si>
  <si>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</si>
  <si>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</si>
  <si>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</si>
  <si>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</si>
  <si>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</si>
  <si>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</si>
  <si>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</si>
  <si>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</si>
  <si>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</si>
  <si>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</si>
  <si>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</si>
  <si>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</si>
  <si>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</si>
  <si>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</si>
  <si>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</si>
  <si>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</si>
  <si>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0.01 %</t>
  </si>
  <si>
    <t>اسنادخزانه-م10بودجه99-020807</t>
  </si>
  <si>
    <t>1399/11/21</t>
  </si>
  <si>
    <t>1402/08/07</t>
  </si>
  <si>
    <t>0.59 %</t>
  </si>
  <si>
    <t>اسنادخزانه-م11بودجه99-020906</t>
  </si>
  <si>
    <t>1400/01/11</t>
  </si>
  <si>
    <t>1402/09/06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</si>
  <si>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</si>
  <si>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</si>
  <si>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</si>
  <si>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</si>
  <si>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</si>
  <si>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</si>
  <si>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0.02 %</t>
  </si>
  <si>
    <t>اسنادخزانه-م16بودجه98-010503</t>
  </si>
  <si>
    <t>1398/09/24</t>
  </si>
  <si>
    <t>1401/05/03</t>
  </si>
  <si>
    <t>0.08 %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</si>
  <si>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</si>
  <si>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</si>
  <si>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</si>
  <si>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</si>
  <si>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</si>
  <si>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</si>
  <si>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0.06 %</t>
  </si>
  <si>
    <t>اسنادخزانه-م1بودجه99-010621</t>
  </si>
  <si>
    <t>1399/09/01</t>
  </si>
  <si>
    <t>1401/06/21</t>
  </si>
  <si>
    <t>2.37 %</t>
  </si>
  <si>
    <t>اسنادخزانه-م2بودجه99-011019</t>
  </si>
  <si>
    <t>1399/06/19</t>
  </si>
  <si>
    <t>1401/10/19</t>
  </si>
  <si>
    <t>0.50 %</t>
  </si>
  <si>
    <t>اسنادخزانه-م3بودجه99-011110</t>
  </si>
  <si>
    <t>1399/06/22</t>
  </si>
  <si>
    <t>1401/11/10</t>
  </si>
  <si>
    <t>0.21 %</t>
  </si>
  <si>
    <t>اسنادخزانه-م5بودجه99-020218</t>
  </si>
  <si>
    <t>1399/09/05</t>
  </si>
  <si>
    <t>1402/02/18</t>
  </si>
  <si>
    <t>0.14 %</t>
  </si>
  <si>
    <t>اسنادخزانه-م8بودجه98-000817</t>
  </si>
  <si>
    <t>1398/09/16</t>
  </si>
  <si>
    <t>1400/08/17</t>
  </si>
  <si>
    <t>0.03 %</t>
  </si>
  <si>
    <t>اسنادخزانه-م9بودجه99-020316</t>
  </si>
  <si>
    <t>1399/10/15</t>
  </si>
  <si>
    <t>1402/03/16</t>
  </si>
  <si>
    <t>2.35 %</t>
  </si>
  <si>
    <t>مرابحه عام دولت3-ش.خ 0005</t>
  </si>
  <si>
    <t>1399/04/24</t>
  </si>
  <si>
    <t>1400/05/24</t>
  </si>
  <si>
    <t>0.68 %</t>
  </si>
  <si>
    <t>مرابحه عام دولت3-ش.خ 0103</t>
  </si>
  <si>
    <t>1399/04/03</t>
  </si>
  <si>
    <t>1401/03/03</t>
  </si>
  <si>
    <t>5.52 %</t>
  </si>
  <si>
    <t>مرابحه عام دولت5-ش.خ0302</t>
  </si>
  <si>
    <t>1399/06/16</t>
  </si>
  <si>
    <t>1403/02/16</t>
  </si>
  <si>
    <t>4.16 %</t>
  </si>
  <si>
    <t>مرابحه عام دولت76-ش.خ030406</t>
  </si>
  <si>
    <t>1399/12/06</t>
  </si>
  <si>
    <t>1403/04/06</t>
  </si>
  <si>
    <t>7.03 %</t>
  </si>
  <si>
    <t>مرابحه عام دولت79-ش.خ010612</t>
  </si>
  <si>
    <t>1399/12/12</t>
  </si>
  <si>
    <t>1401/06/12</t>
  </si>
  <si>
    <t>3.12 %</t>
  </si>
  <si>
    <t>مرابحه عام دولتی65-ش.خ0210</t>
  </si>
  <si>
    <t>1399/10/16</t>
  </si>
  <si>
    <t>1402/10/16</t>
  </si>
  <si>
    <t>5.19 %</t>
  </si>
  <si>
    <t>مرابحه عام دولت4-ش.خ 0206</t>
  </si>
  <si>
    <t>1399/06/12</t>
  </si>
  <si>
    <t>1402/06/12</t>
  </si>
  <si>
    <t>2.06 %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</si>
  <si>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</si>
  <si>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</si>
  <si>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</si>
  <si>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</si>
  <si>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</si>
  <si>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-4.21 %</t>
  </si>
  <si>
    <t>-0.05 %</t>
  </si>
  <si>
    <t>-5.76 %</t>
  </si>
  <si>
    <t>-3.80 %</t>
  </si>
  <si>
    <t>-2.00 %</t>
  </si>
  <si>
    <t>-0.60 %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</si>
  <si>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</si>
  <si>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</si>
  <si>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</si>
  <si>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</si>
  <si>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</si>
  <si>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</si>
  <si>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</si>
  <si>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</si>
  <si>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</si>
  <si>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</si>
  <si>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</si>
  <si>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</si>
  <si>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</si>
  <si>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</si>
  <si>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</si>
  <si>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</si>
  <si>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</si>
  <si>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</si>
  <si>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</si>
  <si>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</si>
  <si>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</si>
  <si>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</si>
  <si>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0.17 %</t>
  </si>
  <si>
    <t>290-433-14527997-1</t>
  </si>
  <si>
    <t>سپرده بلند مدت</t>
  </si>
  <si>
    <t>0203629431004</t>
  </si>
  <si>
    <t>0402011794002</t>
  </si>
  <si>
    <t>1399/11/25</t>
  </si>
  <si>
    <t>10.26 %</t>
  </si>
  <si>
    <t>290-433-14527997-2</t>
  </si>
  <si>
    <t>1.03 %</t>
  </si>
  <si>
    <t>0405372742008</t>
  </si>
  <si>
    <t>1399/12/10</t>
  </si>
  <si>
    <t>9.23 %</t>
  </si>
  <si>
    <t>0105362922004</t>
  </si>
  <si>
    <t>0302795060004</t>
  </si>
  <si>
    <t>قرض الحسنه</t>
  </si>
  <si>
    <t>1399/12/25</t>
  </si>
  <si>
    <t>290-9012-14527997-2</t>
  </si>
  <si>
    <t>1400/02/16</t>
  </si>
  <si>
    <t>بانک گردشگری میدان سرو</t>
  </si>
  <si>
    <t>147-9967-823519-1</t>
  </si>
  <si>
    <t>1400/02/19</t>
  </si>
  <si>
    <t>147-1202-823519-1</t>
  </si>
  <si>
    <t>147-1202-823519-2</t>
  </si>
  <si>
    <t>1400/02/20</t>
  </si>
  <si>
    <t>موسسه اعتباری ملل جنت آباد</t>
  </si>
  <si>
    <t>0414-10-277-000000082</t>
  </si>
  <si>
    <t>1400/02/29</t>
  </si>
  <si>
    <t>0.05 %</t>
  </si>
  <si>
    <t>0414-60-300-000000069</t>
  </si>
  <si>
    <t>1400/03/01</t>
  </si>
  <si>
    <t>3.14 %</t>
  </si>
  <si>
    <t>0414-60-304-000000082</t>
  </si>
  <si>
    <t>1400/03/05</t>
  </si>
  <si>
    <t>1.85 %</t>
  </si>
  <si>
    <t>0414-60-314-000000089</t>
  </si>
  <si>
    <t>1400/03/11</t>
  </si>
  <si>
    <t>1.23 %</t>
  </si>
  <si>
    <t>0405456300004</t>
  </si>
  <si>
    <t>1400/03/12</t>
  </si>
  <si>
    <t>0.64 %</t>
  </si>
  <si>
    <t>بانک توسعه تعاون آزادی</t>
  </si>
  <si>
    <t>1729-311-5663418-1</t>
  </si>
  <si>
    <t>1400/03/25</t>
  </si>
  <si>
    <t>0.04 %</t>
  </si>
  <si>
    <t>0405468129003</t>
  </si>
  <si>
    <t>1400/03/26</t>
  </si>
  <si>
    <t>3.47 %</t>
  </si>
  <si>
    <t>1729-522-5663418-1</t>
  </si>
  <si>
    <t>2.00 %</t>
  </si>
  <si>
    <t>1729-522-5663418-2</t>
  </si>
  <si>
    <t>1400/03/30</t>
  </si>
  <si>
    <t>1729-522-5663418-3</t>
  </si>
  <si>
    <t>1400/04/05</t>
  </si>
  <si>
    <t>1729-522-5663418-4</t>
  </si>
  <si>
    <t>1400/04/09</t>
  </si>
  <si>
    <t>6.24 %</t>
  </si>
  <si>
    <t>بانک اقتصاد نوین غدیر</t>
  </si>
  <si>
    <t>101-850-6730034-1</t>
  </si>
  <si>
    <t>1400/04/15</t>
  </si>
  <si>
    <t>101-283-6730034-1</t>
  </si>
  <si>
    <t>6.56 %</t>
  </si>
  <si>
    <t>101-283-6730034-2</t>
  </si>
  <si>
    <t>1400/04/19</t>
  </si>
  <si>
    <t>2.59 %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</si>
  <si>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</si>
  <si>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</si>
  <si>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</si>
  <si>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</si>
  <si>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</si>
  <si>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</si>
  <si>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</si>
  <si>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</si>
  <si>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</si>
  <si>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</si>
  <si>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</si>
  <si>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</si>
  <si>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</si>
  <si>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</si>
  <si>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</si>
  <si>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</si>
  <si>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</si>
  <si>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1400/04/29</t>
  </si>
  <si>
    <t>1400/04/27</t>
  </si>
  <si>
    <t>بهای فروش</t>
  </si>
  <si>
    <t>ارزش دفتری</t>
  </si>
  <si>
    <t>سود و زیان ناشی از تغییر قیمت</t>
  </si>
  <si>
    <t>اخزا914</t>
  </si>
  <si>
    <t>سود و زیان ناشی از فروش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</si>
  <si>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</si>
  <si>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</si>
  <si>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</si>
  <si>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</si>
  <si>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</si>
  <si>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0.91 %</t>
  </si>
  <si>
    <t>1.70 %</t>
  </si>
  <si>
    <t>4.03 %</t>
  </si>
  <si>
    <t>0.97 %</t>
  </si>
  <si>
    <t>0.54 %</t>
  </si>
  <si>
    <t>0.24 %</t>
  </si>
  <si>
    <t>2.04 %</t>
  </si>
  <si>
    <t>0.74 %</t>
  </si>
  <si>
    <t>12.20 %</t>
  </si>
  <si>
    <t>-0.40 %</t>
  </si>
  <si>
    <t>-2.28 %</t>
  </si>
  <si>
    <t>12.99 %</t>
  </si>
  <si>
    <t>4.70 %</t>
  </si>
  <si>
    <t>-0.45 %</t>
  </si>
  <si>
    <t>-0.16 %</t>
  </si>
  <si>
    <t>-5.80 %</t>
  </si>
  <si>
    <t>0.51 %</t>
  </si>
  <si>
    <t>0.56 %</t>
  </si>
  <si>
    <t>0.11 %</t>
  </si>
  <si>
    <t>-0.37 %</t>
  </si>
  <si>
    <t>-0.14 %</t>
  </si>
  <si>
    <t>-0.72 %</t>
  </si>
  <si>
    <t>-0.26 %</t>
  </si>
  <si>
    <t>0.38 %</t>
  </si>
  <si>
    <t>0.43 %</t>
  </si>
  <si>
    <t>0.61 %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</si>
  <si>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</si>
  <si>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</si>
  <si>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</si>
  <si>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</si>
  <si>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</si>
  <si>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</si>
  <si>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290-9012-14527997-1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</si>
  <si>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</si>
  <si>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</si>
  <si>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</si>
  <si>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</si>
  <si>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29.54 %</t>
  </si>
  <si>
    <t>0.47 %</t>
  </si>
  <si>
    <t>سرمایه‌گذاری در اوراق بهادار</t>
  </si>
  <si>
    <t>17.32 %</t>
  </si>
  <si>
    <t>0.28 %</t>
  </si>
  <si>
    <t>درآمد سپرده بانکی</t>
  </si>
  <si>
    <t>49.43 %</t>
  </si>
  <si>
    <t>0.79 %</t>
  </si>
  <si>
    <t xml:space="preserve">قیمت کارشناسی </t>
  </si>
  <si>
    <t>اسنادخزانه-م14بودجه99-021025</t>
  </si>
  <si>
    <t>1400/01/08</t>
  </si>
  <si>
    <t>1402/10/25</t>
  </si>
  <si>
    <t>درصد به کل 
دارایی‌های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</si>
</sst>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/>
    <xf numFmtId="3" fontId="1" fillId="0" borderId="0" xfId="0" applyNumberFormat="1" applyFont="1" applyAlignment="1">
      <alignment horizontal="center" vertical="center"/>
    </xf>
    <xf numFmtId="3" fontId="4" fillId="0" borderId="2" xfId="0" applyNumberFormat="1" applyFont="1" applyBorder="1"/>
    <xf numFmtId="0" fontId="4" fillId="0" borderId="0" xfId="0" applyFont="1"/>
    <xf numFmtId="3" fontId="4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topLeftCell="F1" zoomScaleNormal="100" workbookViewId="0">
      <selection activeCell="K19" sqref="K19"/>
    </sheetView>
  </sheetViews>
  <sheetFormatPr defaultColWidth="9.125" defaultRowHeight="18.75" x14ac:dyDescent="0.45"/>
  <cols>
    <col min="1" max="1" width="28.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5.5" style="1" bestFit="1" customWidth="1"/>
    <col min="6" max="6" width="1" style="1" customWidth="1"/>
    <col min="7" max="7" width="15.125" style="1" bestFit="1" customWidth="1"/>
    <col min="8" max="8" width="1" style="1" customWidth="1"/>
    <col min="9" max="9" width="10.75" style="1" bestFit="1" customWidth="1"/>
    <col min="10" max="10" width="1" style="1" customWidth="1"/>
    <col min="11" max="11" width="16.125" style="1" bestFit="1" customWidth="1"/>
    <col min="12" max="12" width="1" style="1" customWidth="1"/>
    <col min="13" max="13" width="10.375" style="1" bestFit="1" customWidth="1"/>
    <col min="14" max="14" width="1" style="1" customWidth="1"/>
    <col min="15" max="15" width="14.125" style="1" bestFit="1" customWidth="1"/>
    <col min="16" max="16" width="1" style="1" customWidth="1"/>
    <col min="17" max="17" width="11.625" style="1" bestFit="1" customWidth="1"/>
    <col min="18" max="18" width="1" style="1" customWidth="1"/>
    <col min="19" max="19" width="9.125" style="1" bestFit="1" customWidth="1"/>
    <col min="20" max="20" width="1" style="1" customWidth="1"/>
    <col min="21" max="21" width="16.625" style="1" bestFit="1" customWidth="1"/>
    <col min="22" max="22" width="1" style="1" customWidth="1"/>
    <col min="23" max="23" width="16" style="1" bestFit="1" customWidth="1"/>
    <col min="24" max="24" width="1" style="1" customWidth="1"/>
    <col min="25" max="25" width="24.25" style="1" bestFit="1" customWidth="1"/>
    <col min="26" max="26" width="1" style="1" customWidth="1"/>
    <col min="27" max="27" width="9.125" style="1" customWidth="1"/>
    <col min="28" max="16384" width="9.125" style="1"/>
  </cols>
  <sheetData>
    <row r="2" spans="1:25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1" x14ac:dyDescent="0.4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1" x14ac:dyDescent="0.4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1" x14ac:dyDescent="0.4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1" x14ac:dyDescent="0.55000000000000004">
      <c r="A9" s="2" t="s">
        <v>15</v>
      </c>
      <c r="C9" s="3">
        <v>8381163</v>
      </c>
      <c r="E9" s="3">
        <v>39420021459</v>
      </c>
      <c r="G9" s="3">
        <v>39240399827.5065</v>
      </c>
      <c r="I9" s="3">
        <v>13218837</v>
      </c>
      <c r="K9" s="3">
        <v>62587891803</v>
      </c>
      <c r="M9" s="3">
        <v>0</v>
      </c>
      <c r="O9" s="3">
        <v>0</v>
      </c>
      <c r="Q9" s="3">
        <v>21600000</v>
      </c>
      <c r="S9" s="3">
        <v>4770</v>
      </c>
      <c r="U9" s="3">
        <v>102007913262</v>
      </c>
      <c r="W9" s="3">
        <v>102418959600</v>
      </c>
      <c r="Y9" s="1" t="s">
        <v>16</v>
      </c>
    </row>
    <row r="10" spans="1:25" ht="21" x14ac:dyDescent="0.55000000000000004">
      <c r="A10" s="2" t="s">
        <v>17</v>
      </c>
      <c r="C10" s="3">
        <v>110000000</v>
      </c>
      <c r="E10" s="3">
        <v>200968744480</v>
      </c>
      <c r="G10" s="3">
        <v>212239615500</v>
      </c>
      <c r="I10" s="3">
        <v>0</v>
      </c>
      <c r="K10" s="3">
        <v>0</v>
      </c>
      <c r="M10" s="3">
        <v>0</v>
      </c>
      <c r="O10" s="3">
        <v>0</v>
      </c>
      <c r="Q10" s="3">
        <v>110000000</v>
      </c>
      <c r="S10" s="3">
        <v>1859</v>
      </c>
      <c r="U10" s="3">
        <v>201078744480</v>
      </c>
      <c r="W10" s="3">
        <v>203273284500</v>
      </c>
      <c r="Y10" s="1" t="s">
        <v>18</v>
      </c>
    </row>
    <row r="11" spans="1:25" ht="21" x14ac:dyDescent="0.55000000000000004">
      <c r="A11" s="2" t="s">
        <v>19</v>
      </c>
      <c r="C11" s="3">
        <v>2000000</v>
      </c>
      <c r="E11" s="3">
        <v>23016873039</v>
      </c>
      <c r="G11" s="3">
        <v>24692202000</v>
      </c>
      <c r="I11" s="3">
        <v>0</v>
      </c>
      <c r="K11" s="3">
        <v>0</v>
      </c>
      <c r="M11" s="3">
        <v>-2000000</v>
      </c>
      <c r="O11" s="3">
        <v>26942380522</v>
      </c>
      <c r="Q11" s="3">
        <v>0</v>
      </c>
      <c r="S11" s="3">
        <v>0</v>
      </c>
      <c r="U11" s="3">
        <v>0</v>
      </c>
      <c r="W11" s="3">
        <v>0</v>
      </c>
      <c r="Y11" s="1" t="s">
        <v>20</v>
      </c>
    </row>
    <row r="12" spans="1:25" ht="21" x14ac:dyDescent="0.55000000000000004">
      <c r="A12" s="2" t="s">
        <v>21</v>
      </c>
      <c r="C12" s="3">
        <v>5686689</v>
      </c>
      <c r="E12" s="3">
        <v>33962340980</v>
      </c>
      <c r="G12" s="3">
        <v>25771357740.851601</v>
      </c>
      <c r="I12" s="3">
        <v>0</v>
      </c>
      <c r="K12" s="3">
        <v>0</v>
      </c>
      <c r="M12" s="3">
        <v>0</v>
      </c>
      <c r="O12" s="3">
        <v>0</v>
      </c>
      <c r="Q12" s="3">
        <v>5686689</v>
      </c>
      <c r="S12" s="3">
        <v>3737</v>
      </c>
      <c r="U12" s="3">
        <v>33962340980</v>
      </c>
      <c r="W12" s="3">
        <v>21124712410.081699</v>
      </c>
      <c r="Y12" s="1" t="s">
        <v>22</v>
      </c>
    </row>
    <row r="13" spans="1:25" ht="21" x14ac:dyDescent="0.55000000000000004">
      <c r="A13" s="2" t="s">
        <v>23</v>
      </c>
      <c r="C13" s="3">
        <v>1200000</v>
      </c>
      <c r="E13" s="3">
        <v>37849961331</v>
      </c>
      <c r="G13" s="3">
        <v>32457720600</v>
      </c>
      <c r="I13" s="3">
        <v>3050000</v>
      </c>
      <c r="K13" s="3">
        <v>103611902282</v>
      </c>
      <c r="M13" s="3">
        <v>0</v>
      </c>
      <c r="O13" s="3">
        <v>0</v>
      </c>
      <c r="Q13" s="3">
        <v>4250000</v>
      </c>
      <c r="S13" s="3">
        <v>33125</v>
      </c>
      <c r="U13" s="3">
        <v>141461863613</v>
      </c>
      <c r="W13" s="3">
        <v>139943601562.5</v>
      </c>
      <c r="Y13" s="1" t="s">
        <v>24</v>
      </c>
    </row>
    <row r="14" spans="1:25" ht="21" x14ac:dyDescent="0.55000000000000004">
      <c r="A14" s="2" t="s">
        <v>25</v>
      </c>
      <c r="C14" s="3">
        <v>700000</v>
      </c>
      <c r="E14" s="3">
        <v>43714647528</v>
      </c>
      <c r="G14" s="3">
        <v>41610933000</v>
      </c>
      <c r="I14" s="3">
        <v>100000</v>
      </c>
      <c r="K14" s="3">
        <v>6616531521</v>
      </c>
      <c r="M14" s="3">
        <v>-200000</v>
      </c>
      <c r="O14" s="3">
        <v>14038968250</v>
      </c>
      <c r="Q14" s="3">
        <v>600000</v>
      </c>
      <c r="S14" s="3">
        <v>67900</v>
      </c>
      <c r="U14" s="3">
        <v>37841279755</v>
      </c>
      <c r="W14" s="3">
        <v>40497597000</v>
      </c>
      <c r="Y14" s="1" t="s">
        <v>26</v>
      </c>
    </row>
    <row r="15" spans="1:25" ht="21" x14ac:dyDescent="0.55000000000000004">
      <c r="A15" s="2" t="s">
        <v>27</v>
      </c>
      <c r="C15" s="3">
        <v>300000</v>
      </c>
      <c r="E15" s="3">
        <v>9798146579</v>
      </c>
      <c r="G15" s="3">
        <v>9730755450</v>
      </c>
      <c r="I15" s="3">
        <v>320330</v>
      </c>
      <c r="K15" s="3">
        <v>10984218304</v>
      </c>
      <c r="M15" s="3">
        <v>0</v>
      </c>
      <c r="O15" s="3">
        <v>0</v>
      </c>
      <c r="Q15" s="3">
        <v>620330</v>
      </c>
      <c r="S15" s="3">
        <v>35002</v>
      </c>
      <c r="U15" s="3">
        <v>20782364883</v>
      </c>
      <c r="W15" s="3">
        <v>21583599555.573002</v>
      </c>
      <c r="Y15" s="1" t="s">
        <v>22</v>
      </c>
    </row>
    <row r="16" spans="1:25" ht="21" x14ac:dyDescent="0.55000000000000004">
      <c r="A16" s="2" t="s">
        <v>28</v>
      </c>
      <c r="C16" s="3">
        <v>10000</v>
      </c>
      <c r="E16" s="3">
        <v>10000000000</v>
      </c>
      <c r="G16" s="3">
        <v>10000000000</v>
      </c>
      <c r="I16" s="3">
        <v>0</v>
      </c>
      <c r="K16" s="3">
        <v>0</v>
      </c>
      <c r="M16" s="3">
        <v>0</v>
      </c>
      <c r="O16" s="3">
        <v>0</v>
      </c>
      <c r="Q16" s="3">
        <v>10000</v>
      </c>
      <c r="S16" s="3">
        <v>1016760</v>
      </c>
      <c r="U16" s="3">
        <v>10000000000</v>
      </c>
      <c r="W16" s="3">
        <v>10167600000</v>
      </c>
      <c r="Y16" s="1" t="s">
        <v>29</v>
      </c>
    </row>
    <row r="17" spans="1:25" ht="21" x14ac:dyDescent="0.55000000000000004">
      <c r="A17" s="2" t="s">
        <v>30</v>
      </c>
      <c r="C17" s="3">
        <v>3558970</v>
      </c>
      <c r="E17" s="3">
        <v>47227860862</v>
      </c>
      <c r="G17" s="3">
        <v>54092872224.764999</v>
      </c>
      <c r="I17" s="3">
        <v>0</v>
      </c>
      <c r="K17" s="3">
        <v>0</v>
      </c>
      <c r="M17" s="3">
        <v>-1000000</v>
      </c>
      <c r="O17" s="3">
        <v>16034026637</v>
      </c>
      <c r="Q17" s="3">
        <v>2558970</v>
      </c>
      <c r="S17" s="3">
        <v>15310</v>
      </c>
      <c r="U17" s="3">
        <v>33957768431</v>
      </c>
      <c r="W17" s="3">
        <v>38944722607.334999</v>
      </c>
      <c r="Y17" s="1" t="s">
        <v>31</v>
      </c>
    </row>
    <row r="18" spans="1:25" ht="21" x14ac:dyDescent="0.55000000000000004">
      <c r="A18" s="2" t="s">
        <v>32</v>
      </c>
      <c r="C18" s="3">
        <v>2821531</v>
      </c>
      <c r="E18" s="3">
        <v>26243519950</v>
      </c>
      <c r="G18" s="3">
        <v>28215713478.932999</v>
      </c>
      <c r="I18" s="3">
        <v>6600000</v>
      </c>
      <c r="K18" s="3">
        <v>70194208352</v>
      </c>
      <c r="M18" s="3">
        <v>0</v>
      </c>
      <c r="O18" s="3">
        <v>0</v>
      </c>
      <c r="Q18" s="3">
        <v>9421531</v>
      </c>
      <c r="S18" s="3">
        <v>10580</v>
      </c>
      <c r="U18" s="3">
        <v>96437728302</v>
      </c>
      <c r="W18" s="3">
        <v>99086703182.018997</v>
      </c>
      <c r="Y18" s="1" t="s">
        <v>33</v>
      </c>
    </row>
    <row r="19" spans="1:25" ht="21" x14ac:dyDescent="0.55000000000000004">
      <c r="A19" s="2" t="s">
        <v>34</v>
      </c>
      <c r="C19" s="3">
        <v>320331</v>
      </c>
      <c r="E19" s="3">
        <v>12853023567</v>
      </c>
      <c r="G19" s="3">
        <v>13052242002.244499</v>
      </c>
      <c r="I19" s="3">
        <v>0</v>
      </c>
      <c r="K19" s="3">
        <v>0</v>
      </c>
      <c r="M19" s="3">
        <v>0</v>
      </c>
      <c r="O19" s="3">
        <v>0</v>
      </c>
      <c r="Q19" s="3">
        <v>320331</v>
      </c>
      <c r="S19" s="3">
        <v>41060</v>
      </c>
      <c r="U19" s="3">
        <v>12853023567</v>
      </c>
      <c r="W19" s="3">
        <v>13074531754.382999</v>
      </c>
      <c r="Y19" s="1" t="s">
        <v>35</v>
      </c>
    </row>
    <row r="20" spans="1:25" ht="21" x14ac:dyDescent="0.55000000000000004">
      <c r="A20" s="2" t="s">
        <v>36</v>
      </c>
      <c r="C20" s="3">
        <v>0</v>
      </c>
      <c r="E20" s="3">
        <v>0</v>
      </c>
      <c r="G20" s="3">
        <v>0</v>
      </c>
      <c r="I20" s="3">
        <v>200000</v>
      </c>
      <c r="K20" s="3">
        <v>17484193933</v>
      </c>
      <c r="M20" s="3">
        <v>0</v>
      </c>
      <c r="O20" s="3">
        <v>0</v>
      </c>
      <c r="Q20" s="3">
        <v>200000</v>
      </c>
      <c r="S20" s="3">
        <v>93000</v>
      </c>
      <c r="U20" s="3">
        <v>17484193933</v>
      </c>
      <c r="W20" s="3">
        <v>18489330000</v>
      </c>
      <c r="Y20" s="1" t="s">
        <v>37</v>
      </c>
    </row>
    <row r="21" spans="1:25" ht="21" x14ac:dyDescent="0.55000000000000004">
      <c r="A21" s="2" t="s">
        <v>38</v>
      </c>
      <c r="C21" s="3">
        <v>0</v>
      </c>
      <c r="E21" s="3">
        <v>0</v>
      </c>
      <c r="G21" s="3">
        <v>0</v>
      </c>
      <c r="I21" s="3">
        <v>500000</v>
      </c>
      <c r="K21" s="3">
        <v>28973412327</v>
      </c>
      <c r="M21" s="3">
        <v>0</v>
      </c>
      <c r="O21" s="3">
        <v>0</v>
      </c>
      <c r="Q21" s="3">
        <v>500000</v>
      </c>
      <c r="S21" s="3">
        <v>58990</v>
      </c>
      <c r="U21" s="3">
        <v>28973412327</v>
      </c>
      <c r="W21" s="3">
        <v>29319504750</v>
      </c>
      <c r="Y21" s="1" t="s">
        <v>39</v>
      </c>
    </row>
    <row r="22" spans="1:25" ht="21" x14ac:dyDescent="0.55000000000000004">
      <c r="A22" s="2" t="s">
        <v>40</v>
      </c>
      <c r="C22" s="3">
        <v>0</v>
      </c>
      <c r="E22" s="3">
        <v>0</v>
      </c>
      <c r="G22" s="3">
        <v>0</v>
      </c>
      <c r="I22" s="3">
        <v>14283000</v>
      </c>
      <c r="K22" s="3">
        <v>300119532018</v>
      </c>
      <c r="M22" s="3">
        <v>0</v>
      </c>
      <c r="O22" s="3">
        <v>0</v>
      </c>
      <c r="Q22" s="3">
        <v>14283000</v>
      </c>
      <c r="S22" s="3">
        <v>22485</v>
      </c>
      <c r="U22" s="3">
        <v>300133827227</v>
      </c>
      <c r="W22" s="3">
        <v>319242393132.75</v>
      </c>
      <c r="Y22" s="1" t="s">
        <v>41</v>
      </c>
    </row>
    <row r="23" spans="1:25" ht="21" x14ac:dyDescent="0.55000000000000004">
      <c r="A23" s="2" t="s">
        <v>42</v>
      </c>
      <c r="C23" s="3">
        <v>0</v>
      </c>
      <c r="E23" s="3">
        <v>0</v>
      </c>
      <c r="G23" s="3">
        <v>0</v>
      </c>
      <c r="I23" s="3">
        <v>700000</v>
      </c>
      <c r="K23" s="3">
        <v>28812388379</v>
      </c>
      <c r="M23" s="3">
        <v>0</v>
      </c>
      <c r="O23" s="3">
        <v>0</v>
      </c>
      <c r="Q23" s="3">
        <v>700000</v>
      </c>
      <c r="S23" s="3">
        <v>40400</v>
      </c>
      <c r="U23" s="3">
        <v>28812388379</v>
      </c>
      <c r="W23" s="3">
        <v>28111734000</v>
      </c>
      <c r="Y23" s="1" t="s">
        <v>43</v>
      </c>
    </row>
    <row r="24" spans="1:25" ht="21" x14ac:dyDescent="0.55000000000000004">
      <c r="A24" s="2" t="s">
        <v>44</v>
      </c>
      <c r="C24" s="3">
        <v>0</v>
      </c>
      <c r="E24" s="3">
        <v>0</v>
      </c>
      <c r="G24" s="3">
        <v>0</v>
      </c>
      <c r="I24" s="3">
        <v>23000000</v>
      </c>
      <c r="K24" s="3">
        <v>65831045598</v>
      </c>
      <c r="M24" s="3">
        <v>0</v>
      </c>
      <c r="O24" s="3">
        <v>0</v>
      </c>
      <c r="Q24" s="3">
        <v>23000000</v>
      </c>
      <c r="S24" s="3">
        <v>2830</v>
      </c>
      <c r="U24" s="3">
        <v>65831045598</v>
      </c>
      <c r="W24" s="3">
        <v>64702714500</v>
      </c>
      <c r="Y24" s="1" t="s">
        <v>45</v>
      </c>
    </row>
    <row r="25" spans="1:25" ht="21" x14ac:dyDescent="0.55000000000000004">
      <c r="A25" s="2" t="s">
        <v>46</v>
      </c>
      <c r="C25" s="3">
        <v>0</v>
      </c>
      <c r="E25" s="3">
        <v>0</v>
      </c>
      <c r="G25" s="3">
        <v>0</v>
      </c>
      <c r="I25" s="3">
        <v>10000000</v>
      </c>
      <c r="K25" s="3">
        <v>18547195599</v>
      </c>
      <c r="M25" s="3">
        <v>0</v>
      </c>
      <c r="O25" s="3">
        <v>0</v>
      </c>
      <c r="Q25" s="3">
        <v>10000000</v>
      </c>
      <c r="S25" s="3">
        <v>1807</v>
      </c>
      <c r="U25" s="3">
        <v>18547195599</v>
      </c>
      <c r="W25" s="3">
        <v>17962483500</v>
      </c>
      <c r="Y25" s="1" t="s">
        <v>47</v>
      </c>
    </row>
    <row r="26" spans="1:25" ht="21" x14ac:dyDescent="0.55000000000000004">
      <c r="A26" s="2" t="s">
        <v>48</v>
      </c>
      <c r="C26" s="3">
        <v>0</v>
      </c>
      <c r="E26" s="3">
        <v>0</v>
      </c>
      <c r="G26" s="3">
        <v>0</v>
      </c>
      <c r="I26" s="3">
        <v>15000000</v>
      </c>
      <c r="K26" s="3">
        <v>19559342638</v>
      </c>
      <c r="M26" s="3">
        <v>0</v>
      </c>
      <c r="O26" s="3">
        <v>0</v>
      </c>
      <c r="Q26" s="3">
        <v>15000000</v>
      </c>
      <c r="S26" s="3">
        <v>1502</v>
      </c>
      <c r="U26" s="3">
        <v>19559342638</v>
      </c>
      <c r="W26" s="3">
        <v>22395946500</v>
      </c>
      <c r="Y26" s="1" t="s">
        <v>49</v>
      </c>
    </row>
    <row r="27" spans="1:25" ht="21.75" thickBot="1" x14ac:dyDescent="0.6">
      <c r="C27" s="7">
        <f>SUM(C9:C26)</f>
        <v>134978684</v>
      </c>
      <c r="E27" s="7">
        <f>SUM(E9:E26)</f>
        <v>485055139775</v>
      </c>
      <c r="G27" s="7">
        <f>SUM(G9:G26)</f>
        <v>491103811824.3006</v>
      </c>
      <c r="I27" s="7">
        <f>SUM(I9:I26)</f>
        <v>86972167</v>
      </c>
      <c r="K27" s="7">
        <f>SUM(K9:K26)</f>
        <v>733321862754</v>
      </c>
      <c r="M27" s="7">
        <f>SUM(M9:M26)</f>
        <v>-3200000</v>
      </c>
      <c r="O27" s="7">
        <f>SUM(O9:O26)</f>
        <v>57015375409</v>
      </c>
      <c r="Q27" s="7">
        <f>SUM(Q9:Q26)</f>
        <v>218750851</v>
      </c>
      <c r="S27" s="7">
        <f>SUM(S9:S26)</f>
        <v>1451117</v>
      </c>
      <c r="U27" s="7">
        <f>SUM(U9:U26)</f>
        <v>1169724432974</v>
      </c>
      <c r="W27" s="7">
        <f>SUM(W9:W26)</f>
        <v>1190339418554.6418</v>
      </c>
    </row>
    <row r="28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zoomScaleNormal="100" workbookViewId="0">
      <selection activeCell="V16" sqref="V16"/>
    </sheetView>
  </sheetViews>
  <sheetFormatPr defaultColWidth="9.125" defaultRowHeight="18.75" x14ac:dyDescent="0.45"/>
  <cols>
    <col min="1" max="1" width="25.75" style="1" customWidth="1"/>
    <col min="2" max="2" width="1" style="1" customWidth="1"/>
    <col min="3" max="3" width="9.5" style="1" bestFit="1" customWidth="1"/>
    <col min="4" max="4" width="1" style="1" customWidth="1"/>
    <col min="5" max="5" width="14.25" style="1" bestFit="1" customWidth="1"/>
    <col min="6" max="6" width="1" style="1" customWidth="1"/>
    <col min="7" max="7" width="14.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9.5" style="1" bestFit="1" customWidth="1"/>
    <col min="12" max="12" width="1" style="1" customWidth="1"/>
    <col min="13" max="13" width="15.75" style="1" bestFit="1" customWidth="1"/>
    <col min="14" max="14" width="1" style="1" customWidth="1"/>
    <col min="15" max="15" width="15.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 x14ac:dyDescent="0.45">
      <c r="A6" s="18" t="s">
        <v>3</v>
      </c>
      <c r="C6" s="19" t="s">
        <v>243</v>
      </c>
      <c r="D6" s="19" t="s">
        <v>243</v>
      </c>
      <c r="E6" s="19" t="s">
        <v>243</v>
      </c>
      <c r="F6" s="19" t="s">
        <v>243</v>
      </c>
      <c r="G6" s="19" t="s">
        <v>243</v>
      </c>
      <c r="H6" s="19" t="s">
        <v>243</v>
      </c>
      <c r="I6" s="19" t="s">
        <v>243</v>
      </c>
      <c r="K6" s="19" t="s">
        <v>244</v>
      </c>
      <c r="L6" s="19" t="s">
        <v>244</v>
      </c>
      <c r="M6" s="19" t="s">
        <v>244</v>
      </c>
      <c r="N6" s="19" t="s">
        <v>244</v>
      </c>
      <c r="O6" s="19" t="s">
        <v>244</v>
      </c>
      <c r="P6" s="19" t="s">
        <v>244</v>
      </c>
      <c r="Q6" s="19" t="s">
        <v>244</v>
      </c>
    </row>
    <row r="7" spans="1:17" ht="21" x14ac:dyDescent="0.45">
      <c r="A7" s="19" t="s">
        <v>3</v>
      </c>
      <c r="C7" s="19" t="s">
        <v>7</v>
      </c>
      <c r="E7" s="19" t="s">
        <v>260</v>
      </c>
      <c r="G7" s="19" t="s">
        <v>261</v>
      </c>
      <c r="I7" s="19" t="s">
        <v>264</v>
      </c>
      <c r="K7" s="19" t="s">
        <v>7</v>
      </c>
      <c r="M7" s="19" t="s">
        <v>260</v>
      </c>
      <c r="O7" s="19" t="s">
        <v>261</v>
      </c>
      <c r="Q7" s="19" t="s">
        <v>264</v>
      </c>
    </row>
    <row r="8" spans="1:17" ht="21" x14ac:dyDescent="0.55000000000000004">
      <c r="A8" s="2" t="s">
        <v>19</v>
      </c>
      <c r="C8" s="8">
        <v>2000000</v>
      </c>
      <c r="D8" s="4"/>
      <c r="E8" s="8">
        <v>26942380522</v>
      </c>
      <c r="F8" s="4"/>
      <c r="G8" s="8">
        <v>15176438500</v>
      </c>
      <c r="H8" s="4"/>
      <c r="I8" s="8">
        <v>11765942022</v>
      </c>
      <c r="J8" s="4"/>
      <c r="K8" s="8">
        <v>2000000</v>
      </c>
      <c r="L8" s="4"/>
      <c r="M8" s="8">
        <v>26942380522</v>
      </c>
      <c r="N8" s="4"/>
      <c r="O8" s="8">
        <v>15176438500</v>
      </c>
      <c r="P8" s="4"/>
      <c r="Q8" s="8">
        <v>11765942022</v>
      </c>
    </row>
    <row r="9" spans="1:17" ht="21" x14ac:dyDescent="0.55000000000000004">
      <c r="A9" s="2" t="s">
        <v>30</v>
      </c>
      <c r="C9" s="8">
        <v>1000000</v>
      </c>
      <c r="D9" s="4"/>
      <c r="E9" s="8">
        <v>16034026637</v>
      </c>
      <c r="F9" s="4"/>
      <c r="G9" s="8">
        <v>15280419091</v>
      </c>
      <c r="H9" s="4"/>
      <c r="I9" s="8">
        <v>753607546</v>
      </c>
      <c r="J9" s="4"/>
      <c r="K9" s="8">
        <v>1000000</v>
      </c>
      <c r="L9" s="4"/>
      <c r="M9" s="8">
        <v>16034026637</v>
      </c>
      <c r="N9" s="4"/>
      <c r="O9" s="8">
        <v>15280419091</v>
      </c>
      <c r="P9" s="4"/>
      <c r="Q9" s="8">
        <v>753607546</v>
      </c>
    </row>
    <row r="10" spans="1:17" ht="21" x14ac:dyDescent="0.55000000000000004">
      <c r="A10" s="2" t="s">
        <v>25</v>
      </c>
      <c r="C10" s="8">
        <v>200000</v>
      </c>
      <c r="D10" s="4"/>
      <c r="E10" s="8">
        <v>14038968250</v>
      </c>
      <c r="F10" s="4"/>
      <c r="G10" s="8">
        <v>12489899294</v>
      </c>
      <c r="H10" s="4"/>
      <c r="I10" s="8">
        <v>1549068956</v>
      </c>
      <c r="J10" s="4"/>
      <c r="K10" s="8">
        <v>200000</v>
      </c>
      <c r="L10" s="4"/>
      <c r="M10" s="8">
        <v>14038968250</v>
      </c>
      <c r="N10" s="4"/>
      <c r="O10" s="8">
        <v>12489899294</v>
      </c>
      <c r="P10" s="4"/>
      <c r="Q10" s="8">
        <v>1549068956</v>
      </c>
    </row>
    <row r="11" spans="1:17" ht="21" x14ac:dyDescent="0.55000000000000004">
      <c r="A11" s="2" t="s">
        <v>124</v>
      </c>
      <c r="C11" s="8">
        <v>50000</v>
      </c>
      <c r="D11" s="4"/>
      <c r="E11" s="8">
        <v>50390865000</v>
      </c>
      <c r="F11" s="4"/>
      <c r="G11" s="8">
        <v>50062024580</v>
      </c>
      <c r="H11" s="4"/>
      <c r="I11" s="8">
        <v>328840420</v>
      </c>
      <c r="J11" s="4"/>
      <c r="K11" s="8">
        <v>759655</v>
      </c>
      <c r="L11" s="4"/>
      <c r="M11" s="8">
        <v>762955865857</v>
      </c>
      <c r="N11" s="4"/>
      <c r="O11" s="8">
        <v>765013820060</v>
      </c>
      <c r="P11" s="4"/>
      <c r="Q11" s="8">
        <v>-2057954203</v>
      </c>
    </row>
    <row r="12" spans="1:17" ht="21" x14ac:dyDescent="0.55000000000000004">
      <c r="A12" s="2" t="s">
        <v>265</v>
      </c>
      <c r="C12" s="8">
        <v>0</v>
      </c>
      <c r="D12" s="4"/>
      <c r="E12" s="8">
        <v>0</v>
      </c>
      <c r="F12" s="4"/>
      <c r="G12" s="8">
        <v>0</v>
      </c>
      <c r="H12" s="4"/>
      <c r="I12" s="8">
        <v>0</v>
      </c>
      <c r="J12" s="4"/>
      <c r="K12" s="8">
        <v>74</v>
      </c>
      <c r="L12" s="4"/>
      <c r="M12" s="8">
        <v>74000000</v>
      </c>
      <c r="N12" s="4"/>
      <c r="O12" s="8">
        <v>70805164</v>
      </c>
      <c r="P12" s="4"/>
      <c r="Q12" s="8">
        <v>3194836</v>
      </c>
    </row>
    <row r="13" spans="1:17" ht="21" x14ac:dyDescent="0.55000000000000004">
      <c r="A13" s="2" t="s">
        <v>74</v>
      </c>
      <c r="C13" s="8">
        <v>0</v>
      </c>
      <c r="D13" s="4"/>
      <c r="E13" s="8">
        <v>0</v>
      </c>
      <c r="F13" s="4"/>
      <c r="G13" s="8">
        <v>0</v>
      </c>
      <c r="H13" s="4"/>
      <c r="I13" s="8">
        <v>0</v>
      </c>
      <c r="J13" s="4"/>
      <c r="K13" s="8">
        <v>2384</v>
      </c>
      <c r="L13" s="4"/>
      <c r="M13" s="8">
        <v>1966443518</v>
      </c>
      <c r="N13" s="4"/>
      <c r="O13" s="8">
        <v>1936161241</v>
      </c>
      <c r="P13" s="4"/>
      <c r="Q13" s="8">
        <v>30282277</v>
      </c>
    </row>
    <row r="14" spans="1:17" ht="21" x14ac:dyDescent="0.55000000000000004">
      <c r="A14" s="2" t="s">
        <v>67</v>
      </c>
      <c r="C14" s="8">
        <v>0</v>
      </c>
      <c r="D14" s="4"/>
      <c r="E14" s="8">
        <v>0</v>
      </c>
      <c r="F14" s="4"/>
      <c r="G14" s="8">
        <v>0</v>
      </c>
      <c r="H14" s="4"/>
      <c r="I14" s="8">
        <v>0</v>
      </c>
      <c r="J14" s="4"/>
      <c r="K14" s="8">
        <v>37000</v>
      </c>
      <c r="L14" s="4"/>
      <c r="M14" s="8">
        <v>22713351290</v>
      </c>
      <c r="N14" s="4"/>
      <c r="O14" s="8">
        <v>22084996359</v>
      </c>
      <c r="P14" s="4"/>
      <c r="Q14" s="8">
        <v>628354931</v>
      </c>
    </row>
    <row r="15" spans="1:17" ht="21.75" thickBot="1" x14ac:dyDescent="0.5">
      <c r="C15" s="5">
        <f>SUM(C8:C14)</f>
        <v>3250000</v>
      </c>
      <c r="E15" s="5">
        <f>SUM(E8:E14)</f>
        <v>107406240409</v>
      </c>
      <c r="G15" s="5">
        <f>SUM(G8:G14)</f>
        <v>93008781465</v>
      </c>
      <c r="I15" s="5">
        <f>SUM(I8:I14)</f>
        <v>14397458944</v>
      </c>
      <c r="K15" s="5">
        <f>SUM(K8:K14)</f>
        <v>3999113</v>
      </c>
      <c r="M15" s="5">
        <f>SUM(M8:M14)</f>
        <v>844725036074</v>
      </c>
      <c r="O15" s="5">
        <f>SUM(O8:O14)</f>
        <v>832052539709</v>
      </c>
      <c r="Q15" s="5">
        <f>SUM(Q8:Q14)</f>
        <v>12672496365</v>
      </c>
    </row>
    <row r="16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topLeftCell="A10" zoomScaleNormal="100" workbookViewId="0">
      <selection activeCell="I37" sqref="I37"/>
    </sheetView>
  </sheetViews>
  <sheetFormatPr defaultColWidth="9.125" defaultRowHeight="18" x14ac:dyDescent="0.45"/>
  <cols>
    <col min="1" max="1" width="27.25" style="14" bestFit="1" customWidth="1"/>
    <col min="2" max="2" width="1" style="14" customWidth="1"/>
    <col min="3" max="3" width="13.5" style="14" bestFit="1" customWidth="1"/>
    <col min="4" max="4" width="1" style="14" customWidth="1"/>
    <col min="5" max="5" width="13.5" style="14" bestFit="1" customWidth="1"/>
    <col min="6" max="6" width="1" style="14" customWidth="1"/>
    <col min="7" max="7" width="13.375" style="14" bestFit="1" customWidth="1"/>
    <col min="8" max="8" width="1" style="14" customWidth="1"/>
    <col min="9" max="9" width="13.125" style="14" bestFit="1" customWidth="1"/>
    <col min="10" max="10" width="1" style="14" customWidth="1"/>
    <col min="11" max="11" width="15.125" style="14" bestFit="1" customWidth="1"/>
    <col min="12" max="12" width="1" style="14" customWidth="1"/>
    <col min="13" max="13" width="13.5" style="14" bestFit="1" customWidth="1"/>
    <col min="14" max="14" width="1" style="14" customWidth="1"/>
    <col min="15" max="15" width="13.75" style="14" bestFit="1" customWidth="1"/>
    <col min="16" max="16" width="1" style="14" customWidth="1"/>
    <col min="17" max="17" width="13.375" style="14" bestFit="1" customWidth="1"/>
    <col min="18" max="18" width="1" style="14" customWidth="1"/>
    <col min="19" max="19" width="13.875" style="14" bestFit="1" customWidth="1"/>
    <col min="20" max="20" width="1" style="14" customWidth="1"/>
    <col min="21" max="21" width="15.125" style="14" bestFit="1" customWidth="1"/>
    <col min="22" max="22" width="1" style="14" customWidth="1"/>
    <col min="23" max="23" width="9.125" style="14" customWidth="1"/>
    <col min="24" max="16384" width="9.125" style="14"/>
  </cols>
  <sheetData>
    <row r="2" spans="1:21" ht="19.5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x14ac:dyDescent="0.45">
      <c r="A3" s="20" t="s">
        <v>241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9.5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19.5" x14ac:dyDescent="0.45">
      <c r="A6" s="21" t="s">
        <v>3</v>
      </c>
      <c r="C6" s="22" t="s">
        <v>243</v>
      </c>
      <c r="D6" s="22" t="s">
        <v>243</v>
      </c>
      <c r="E6" s="22" t="s">
        <v>243</v>
      </c>
      <c r="F6" s="22" t="s">
        <v>243</v>
      </c>
      <c r="G6" s="22" t="s">
        <v>243</v>
      </c>
      <c r="H6" s="22" t="s">
        <v>243</v>
      </c>
      <c r="I6" s="22" t="s">
        <v>243</v>
      </c>
      <c r="J6" s="22" t="s">
        <v>243</v>
      </c>
      <c r="K6" s="22" t="s">
        <v>243</v>
      </c>
      <c r="M6" s="22" t="s">
        <v>244</v>
      </c>
      <c r="N6" s="22" t="s">
        <v>244</v>
      </c>
      <c r="O6" s="22" t="s">
        <v>244</v>
      </c>
      <c r="P6" s="22" t="s">
        <v>244</v>
      </c>
      <c r="Q6" s="22" t="s">
        <v>244</v>
      </c>
      <c r="R6" s="22" t="s">
        <v>244</v>
      </c>
      <c r="S6" s="22" t="s">
        <v>244</v>
      </c>
      <c r="T6" s="22" t="s">
        <v>244</v>
      </c>
      <c r="U6" s="22" t="s">
        <v>244</v>
      </c>
    </row>
    <row r="7" spans="1:21" ht="19.5" x14ac:dyDescent="0.45">
      <c r="A7" s="22" t="s">
        <v>3</v>
      </c>
      <c r="C7" s="22" t="s">
        <v>266</v>
      </c>
      <c r="E7" s="22" t="s">
        <v>267</v>
      </c>
      <c r="G7" s="22" t="s">
        <v>268</v>
      </c>
      <c r="I7" s="22" t="s">
        <v>164</v>
      </c>
      <c r="K7" s="22" t="s">
        <v>269</v>
      </c>
      <c r="M7" s="22" t="s">
        <v>266</v>
      </c>
      <c r="O7" s="22" t="s">
        <v>267</v>
      </c>
      <c r="Q7" s="22" t="s">
        <v>268</v>
      </c>
      <c r="S7" s="22" t="s">
        <v>164</v>
      </c>
      <c r="U7" s="22" t="s">
        <v>269</v>
      </c>
    </row>
    <row r="8" spans="1:21" ht="19.5" x14ac:dyDescent="0.5">
      <c r="A8" s="10" t="s">
        <v>19</v>
      </c>
      <c r="C8" s="15">
        <v>0</v>
      </c>
      <c r="E8" s="15">
        <v>-9515763500</v>
      </c>
      <c r="G8" s="15">
        <v>11765942022</v>
      </c>
      <c r="I8" s="15">
        <v>2250178522</v>
      </c>
      <c r="K8" s="14" t="s">
        <v>24</v>
      </c>
      <c r="M8" s="15">
        <v>0</v>
      </c>
      <c r="O8" s="15">
        <v>-7840434539</v>
      </c>
      <c r="Q8" s="15">
        <v>11765942022</v>
      </c>
      <c r="S8" s="15">
        <v>3925507483</v>
      </c>
      <c r="U8" s="14" t="s">
        <v>270</v>
      </c>
    </row>
    <row r="9" spans="1:21" ht="19.5" x14ac:dyDescent="0.5">
      <c r="A9" s="10" t="s">
        <v>30</v>
      </c>
      <c r="C9" s="15">
        <v>1778035074</v>
      </c>
      <c r="E9" s="15">
        <v>132269474</v>
      </c>
      <c r="G9" s="15">
        <v>753607546</v>
      </c>
      <c r="I9" s="15">
        <v>2663912094</v>
      </c>
      <c r="K9" s="14" t="s">
        <v>271</v>
      </c>
      <c r="M9" s="15">
        <v>1778035074</v>
      </c>
      <c r="O9" s="15">
        <v>-363021703</v>
      </c>
      <c r="Q9" s="15">
        <v>753607546</v>
      </c>
      <c r="S9" s="15">
        <v>2168620917</v>
      </c>
      <c r="U9" s="14" t="s">
        <v>99</v>
      </c>
    </row>
    <row r="10" spans="1:21" ht="19.5" x14ac:dyDescent="0.5">
      <c r="A10" s="10" t="s">
        <v>25</v>
      </c>
      <c r="C10" s="15">
        <v>0</v>
      </c>
      <c r="E10" s="15">
        <v>4760031773</v>
      </c>
      <c r="G10" s="15">
        <v>1549068956</v>
      </c>
      <c r="I10" s="15">
        <v>6309100729</v>
      </c>
      <c r="K10" s="14" t="s">
        <v>272</v>
      </c>
      <c r="M10" s="15">
        <v>0</v>
      </c>
      <c r="O10" s="15">
        <v>2656317245</v>
      </c>
      <c r="Q10" s="15">
        <v>1549068956</v>
      </c>
      <c r="S10" s="15">
        <v>4205386201</v>
      </c>
      <c r="U10" s="14" t="s">
        <v>273</v>
      </c>
    </row>
    <row r="11" spans="1:21" ht="19.5" x14ac:dyDescent="0.5">
      <c r="A11" s="10" t="s">
        <v>34</v>
      </c>
      <c r="C11" s="15">
        <v>826295512</v>
      </c>
      <c r="E11" s="15">
        <v>22289752</v>
      </c>
      <c r="G11" s="15">
        <v>0</v>
      </c>
      <c r="I11" s="15">
        <v>848585264</v>
      </c>
      <c r="K11" s="14" t="s">
        <v>274</v>
      </c>
      <c r="M11" s="15">
        <v>826295512</v>
      </c>
      <c r="O11" s="15">
        <v>223785145</v>
      </c>
      <c r="Q11" s="15">
        <v>0</v>
      </c>
      <c r="S11" s="15">
        <v>1050080657</v>
      </c>
      <c r="U11" s="14" t="s">
        <v>275</v>
      </c>
    </row>
    <row r="12" spans="1:21" ht="19.5" x14ac:dyDescent="0.5">
      <c r="A12" s="10" t="s">
        <v>48</v>
      </c>
      <c r="C12" s="15">
        <v>360493827</v>
      </c>
      <c r="E12" s="15">
        <v>2836603862</v>
      </c>
      <c r="G12" s="15">
        <v>0</v>
      </c>
      <c r="I12" s="15">
        <v>3197097689</v>
      </c>
      <c r="K12" s="14" t="s">
        <v>276</v>
      </c>
      <c r="M12" s="15">
        <v>360493827</v>
      </c>
      <c r="O12" s="15">
        <v>2836603862</v>
      </c>
      <c r="Q12" s="15">
        <v>0</v>
      </c>
      <c r="S12" s="15">
        <v>3197097689</v>
      </c>
      <c r="U12" s="14" t="s">
        <v>277</v>
      </c>
    </row>
    <row r="13" spans="1:21" ht="19.5" x14ac:dyDescent="0.5">
      <c r="A13" s="10" t="s">
        <v>23</v>
      </c>
      <c r="C13" s="15">
        <v>15211905461</v>
      </c>
      <c r="E13" s="15">
        <v>3873978680</v>
      </c>
      <c r="G13" s="15">
        <v>0</v>
      </c>
      <c r="I13" s="15">
        <v>19085884141</v>
      </c>
      <c r="K13" s="14" t="s">
        <v>278</v>
      </c>
      <c r="M13" s="15">
        <v>15211905461</v>
      </c>
      <c r="O13" s="15">
        <v>-1615258078</v>
      </c>
      <c r="Q13" s="15">
        <v>0</v>
      </c>
      <c r="S13" s="15">
        <v>13596647383</v>
      </c>
      <c r="U13" s="14" t="s">
        <v>207</v>
      </c>
    </row>
    <row r="14" spans="1:21" ht="19.5" x14ac:dyDescent="0.5">
      <c r="A14" s="10" t="s">
        <v>21</v>
      </c>
      <c r="C14" s="15">
        <v>4017615540</v>
      </c>
      <c r="E14" s="15">
        <v>-4646645329</v>
      </c>
      <c r="G14" s="15">
        <v>0</v>
      </c>
      <c r="I14" s="15">
        <v>-629029789</v>
      </c>
      <c r="K14" s="14" t="s">
        <v>279</v>
      </c>
      <c r="M14" s="15">
        <v>4017615540</v>
      </c>
      <c r="O14" s="15">
        <v>-13858104694</v>
      </c>
      <c r="Q14" s="15">
        <v>0</v>
      </c>
      <c r="S14" s="15">
        <v>-9840489154</v>
      </c>
      <c r="U14" s="14" t="s">
        <v>280</v>
      </c>
    </row>
    <row r="15" spans="1:21" ht="19.5" x14ac:dyDescent="0.5">
      <c r="A15" s="10" t="s">
        <v>40</v>
      </c>
      <c r="C15" s="15">
        <v>1225936508</v>
      </c>
      <c r="E15" s="15">
        <v>19108565905</v>
      </c>
      <c r="G15" s="15">
        <v>0</v>
      </c>
      <c r="I15" s="15">
        <v>20334502413</v>
      </c>
      <c r="K15" s="14" t="s">
        <v>281</v>
      </c>
      <c r="M15" s="15">
        <v>1225936508</v>
      </c>
      <c r="O15" s="15">
        <v>19108565905</v>
      </c>
      <c r="Q15" s="15">
        <v>0</v>
      </c>
      <c r="S15" s="15">
        <v>20334502413</v>
      </c>
      <c r="U15" s="14" t="s">
        <v>282</v>
      </c>
    </row>
    <row r="16" spans="1:21" ht="19.5" x14ac:dyDescent="0.5">
      <c r="A16" s="10" t="s">
        <v>36</v>
      </c>
      <c r="C16" s="15">
        <v>0</v>
      </c>
      <c r="E16" s="15">
        <v>1005136067</v>
      </c>
      <c r="G16" s="15">
        <v>0</v>
      </c>
      <c r="I16" s="15">
        <v>1005136067</v>
      </c>
      <c r="K16" s="14" t="s">
        <v>216</v>
      </c>
      <c r="M16" s="15">
        <v>0</v>
      </c>
      <c r="O16" s="15">
        <v>1005136067</v>
      </c>
      <c r="Q16" s="15">
        <v>0</v>
      </c>
      <c r="S16" s="15">
        <v>1005136067</v>
      </c>
      <c r="U16" s="14" t="s">
        <v>49</v>
      </c>
    </row>
    <row r="17" spans="1:21" ht="19.5" x14ac:dyDescent="0.5">
      <c r="A17" s="10" t="s">
        <v>38</v>
      </c>
      <c r="C17" s="15">
        <v>0</v>
      </c>
      <c r="E17" s="15">
        <v>346092423</v>
      </c>
      <c r="G17" s="15">
        <v>0</v>
      </c>
      <c r="I17" s="15">
        <v>346092423</v>
      </c>
      <c r="K17" s="14" t="s">
        <v>22</v>
      </c>
      <c r="M17" s="15">
        <v>0</v>
      </c>
      <c r="O17" s="15">
        <v>346092423</v>
      </c>
      <c r="Q17" s="15">
        <v>0</v>
      </c>
      <c r="S17" s="15">
        <v>346092423</v>
      </c>
      <c r="U17" s="14" t="s">
        <v>84</v>
      </c>
    </row>
    <row r="18" spans="1:21" ht="19.5" x14ac:dyDescent="0.5">
      <c r="A18" s="10" t="s">
        <v>42</v>
      </c>
      <c r="C18" s="15">
        <v>0</v>
      </c>
      <c r="E18" s="15">
        <v>-700654379</v>
      </c>
      <c r="G18" s="15">
        <v>0</v>
      </c>
      <c r="I18" s="15">
        <v>-700654379</v>
      </c>
      <c r="K18" s="14" t="s">
        <v>283</v>
      </c>
      <c r="M18" s="15">
        <v>0</v>
      </c>
      <c r="O18" s="15">
        <v>-700654379</v>
      </c>
      <c r="Q18" s="15">
        <v>0</v>
      </c>
      <c r="S18" s="15">
        <v>-700654379</v>
      </c>
      <c r="U18" s="14" t="s">
        <v>284</v>
      </c>
    </row>
    <row r="19" spans="1:21" ht="19.5" x14ac:dyDescent="0.5">
      <c r="A19" s="10" t="s">
        <v>17</v>
      </c>
      <c r="C19" s="15">
        <v>0</v>
      </c>
      <c r="E19" s="15">
        <v>-9076331000</v>
      </c>
      <c r="G19" s="15">
        <v>0</v>
      </c>
      <c r="I19" s="15">
        <v>-9076331000</v>
      </c>
      <c r="K19" s="14" t="s">
        <v>285</v>
      </c>
      <c r="M19" s="15">
        <v>0</v>
      </c>
      <c r="O19" s="15">
        <v>2194540020</v>
      </c>
      <c r="Q19" s="15">
        <v>0</v>
      </c>
      <c r="S19" s="15">
        <v>2194540020</v>
      </c>
      <c r="U19" s="14" t="s">
        <v>286</v>
      </c>
    </row>
    <row r="20" spans="1:21" ht="19.5" x14ac:dyDescent="0.5">
      <c r="A20" s="10" t="s">
        <v>27</v>
      </c>
      <c r="C20" s="15">
        <v>0</v>
      </c>
      <c r="E20" s="15">
        <v>868625801</v>
      </c>
      <c r="G20" s="15">
        <v>0</v>
      </c>
      <c r="I20" s="15">
        <v>868625801</v>
      </c>
      <c r="K20" s="14" t="s">
        <v>287</v>
      </c>
      <c r="M20" s="15">
        <v>0</v>
      </c>
      <c r="O20" s="15">
        <v>801234672</v>
      </c>
      <c r="Q20" s="15">
        <v>0</v>
      </c>
      <c r="S20" s="15">
        <v>801234672</v>
      </c>
      <c r="U20" s="14" t="s">
        <v>37</v>
      </c>
    </row>
    <row r="21" spans="1:21" ht="19.5" x14ac:dyDescent="0.5">
      <c r="A21" s="10" t="s">
        <v>28</v>
      </c>
      <c r="C21" s="15">
        <v>0</v>
      </c>
      <c r="E21" s="15">
        <v>167600000</v>
      </c>
      <c r="G21" s="15">
        <v>0</v>
      </c>
      <c r="I21" s="15">
        <v>167600000</v>
      </c>
      <c r="K21" s="14" t="s">
        <v>288</v>
      </c>
      <c r="M21" s="15">
        <v>0</v>
      </c>
      <c r="O21" s="15">
        <v>167600000</v>
      </c>
      <c r="Q21" s="15">
        <v>0</v>
      </c>
      <c r="S21" s="15">
        <v>167600000</v>
      </c>
      <c r="U21" s="14" t="s">
        <v>220</v>
      </c>
    </row>
    <row r="22" spans="1:21" ht="19.5" x14ac:dyDescent="0.5">
      <c r="A22" s="10" t="s">
        <v>46</v>
      </c>
      <c r="C22" s="15">
        <v>0</v>
      </c>
      <c r="E22" s="15">
        <v>-584712099</v>
      </c>
      <c r="G22" s="15">
        <v>0</v>
      </c>
      <c r="I22" s="15">
        <v>-584712099</v>
      </c>
      <c r="K22" s="14" t="s">
        <v>289</v>
      </c>
      <c r="M22" s="15">
        <v>0</v>
      </c>
      <c r="O22" s="15">
        <v>-584712099</v>
      </c>
      <c r="Q22" s="15">
        <v>0</v>
      </c>
      <c r="S22" s="15">
        <v>-584712099</v>
      </c>
      <c r="U22" s="14" t="s">
        <v>290</v>
      </c>
    </row>
    <row r="23" spans="1:21" ht="19.5" x14ac:dyDescent="0.5">
      <c r="A23" s="10" t="s">
        <v>44</v>
      </c>
      <c r="C23" s="15">
        <v>0</v>
      </c>
      <c r="E23" s="15">
        <v>-1128331098</v>
      </c>
      <c r="G23" s="15">
        <v>0</v>
      </c>
      <c r="I23" s="15">
        <v>-1128331098</v>
      </c>
      <c r="K23" s="14" t="s">
        <v>291</v>
      </c>
      <c r="M23" s="15">
        <v>0</v>
      </c>
      <c r="O23" s="15">
        <v>-1128331098</v>
      </c>
      <c r="Q23" s="15">
        <v>0</v>
      </c>
      <c r="S23" s="15">
        <v>-1128331098</v>
      </c>
      <c r="U23" s="14" t="s">
        <v>292</v>
      </c>
    </row>
    <row r="24" spans="1:21" ht="19.5" x14ac:dyDescent="0.5">
      <c r="A24" s="10" t="s">
        <v>15</v>
      </c>
      <c r="C24" s="15">
        <v>0</v>
      </c>
      <c r="E24" s="15">
        <v>590667970</v>
      </c>
      <c r="G24" s="15">
        <v>0</v>
      </c>
      <c r="I24" s="15">
        <v>590667970</v>
      </c>
      <c r="K24" s="14" t="s">
        <v>293</v>
      </c>
      <c r="M24" s="15">
        <v>0</v>
      </c>
      <c r="O24" s="15">
        <v>411046338</v>
      </c>
      <c r="Q24" s="15">
        <v>0</v>
      </c>
      <c r="S24" s="15">
        <v>411046338</v>
      </c>
      <c r="U24" s="14" t="s">
        <v>29</v>
      </c>
    </row>
    <row r="25" spans="1:21" ht="19.5" x14ac:dyDescent="0.5">
      <c r="A25" s="10" t="s">
        <v>32</v>
      </c>
      <c r="C25" s="15">
        <v>0</v>
      </c>
      <c r="E25" s="15">
        <v>676781352</v>
      </c>
      <c r="G25" s="15">
        <v>0</v>
      </c>
      <c r="I25" s="15">
        <v>676781352</v>
      </c>
      <c r="K25" s="14" t="s">
        <v>294</v>
      </c>
      <c r="M25" s="15">
        <v>0</v>
      </c>
      <c r="O25" s="15">
        <v>2648974880</v>
      </c>
      <c r="Q25" s="15">
        <v>0</v>
      </c>
      <c r="S25" s="15">
        <v>2648974880</v>
      </c>
      <c r="U25" s="14" t="s">
        <v>295</v>
      </c>
    </row>
    <row r="26" spans="1:21" s="10" customFormat="1" ht="20.25" thickBot="1" x14ac:dyDescent="0.55000000000000004">
      <c r="C26" s="9">
        <f>SUM(C8:C25)</f>
        <v>23420281922</v>
      </c>
      <c r="E26" s="9">
        <f>SUM(E8:E25)</f>
        <v>8736205654</v>
      </c>
      <c r="G26" s="9">
        <f>SUM(G8:G25)</f>
        <v>14068618524</v>
      </c>
      <c r="I26" s="9">
        <f>SUM(I8:I25)</f>
        <v>46225106100</v>
      </c>
      <c r="M26" s="9">
        <f>SUM(M8:M25)</f>
        <v>23420281922</v>
      </c>
      <c r="O26" s="9">
        <f>SUM(O8:O25)</f>
        <v>6309379967</v>
      </c>
      <c r="Q26" s="9">
        <f>SUM(Q8:Q25)</f>
        <v>14068618524</v>
      </c>
      <c r="S26" s="9">
        <f>SUM(S8:S25)</f>
        <v>43798280413</v>
      </c>
    </row>
    <row r="27" spans="1:21" ht="18.7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zoomScaleNormal="100" workbookViewId="0">
      <selection activeCell="U8" sqref="U8"/>
    </sheetView>
  </sheetViews>
  <sheetFormatPr defaultColWidth="9.125" defaultRowHeight="18.75" x14ac:dyDescent="0.45"/>
  <cols>
    <col min="1" max="1" width="25.75" style="1" bestFit="1" customWidth="1"/>
    <col min="2" max="2" width="1" style="1" customWidth="1"/>
    <col min="3" max="3" width="13.5" style="1" bestFit="1" customWidth="1"/>
    <col min="4" max="4" width="1" style="1" customWidth="1"/>
    <col min="5" max="5" width="14" style="1" bestFit="1" customWidth="1"/>
    <col min="6" max="6" width="1" style="1" customWidth="1"/>
    <col min="7" max="7" width="11.75" style="1" bestFit="1" customWidth="1"/>
    <col min="8" max="8" width="1" style="1" customWidth="1"/>
    <col min="9" max="9" width="13.875" style="1" bestFit="1" customWidth="1"/>
    <col min="10" max="10" width="1" style="1" customWidth="1"/>
    <col min="11" max="11" width="15.25" style="1" bestFit="1" customWidth="1"/>
    <col min="12" max="12" width="1" style="1" customWidth="1"/>
    <col min="13" max="13" width="14.5" style="1" bestFit="1" customWidth="1"/>
    <col min="14" max="14" width="1" style="1" customWidth="1"/>
    <col min="15" max="15" width="14.1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 x14ac:dyDescent="0.45">
      <c r="A6" s="18" t="s">
        <v>245</v>
      </c>
      <c r="C6" s="19" t="s">
        <v>243</v>
      </c>
      <c r="D6" s="19" t="s">
        <v>243</v>
      </c>
      <c r="E6" s="19" t="s">
        <v>243</v>
      </c>
      <c r="F6" s="19" t="s">
        <v>243</v>
      </c>
      <c r="G6" s="19" t="s">
        <v>243</v>
      </c>
      <c r="H6" s="19" t="s">
        <v>243</v>
      </c>
      <c r="I6" s="19" t="s">
        <v>243</v>
      </c>
      <c r="K6" s="19" t="s">
        <v>244</v>
      </c>
      <c r="L6" s="19" t="s">
        <v>244</v>
      </c>
      <c r="M6" s="19" t="s">
        <v>244</v>
      </c>
      <c r="N6" s="19" t="s">
        <v>244</v>
      </c>
      <c r="O6" s="19" t="s">
        <v>244</v>
      </c>
      <c r="P6" s="19" t="s">
        <v>244</v>
      </c>
      <c r="Q6" s="19" t="s">
        <v>244</v>
      </c>
    </row>
    <row r="7" spans="1:17" ht="21" x14ac:dyDescent="0.45">
      <c r="A7" s="19" t="s">
        <v>245</v>
      </c>
      <c r="C7" s="19" t="s">
        <v>296</v>
      </c>
      <c r="E7" s="19" t="s">
        <v>267</v>
      </c>
      <c r="G7" s="19" t="s">
        <v>268</v>
      </c>
      <c r="I7" s="19" t="s">
        <v>297</v>
      </c>
      <c r="K7" s="19" t="s">
        <v>296</v>
      </c>
      <c r="M7" s="19" t="s">
        <v>267</v>
      </c>
      <c r="O7" s="19" t="s">
        <v>268</v>
      </c>
      <c r="Q7" s="19" t="s">
        <v>297</v>
      </c>
    </row>
    <row r="8" spans="1:17" ht="21" x14ac:dyDescent="0.55000000000000004">
      <c r="A8" s="2" t="s">
        <v>124</v>
      </c>
      <c r="C8" s="3">
        <v>6017026841</v>
      </c>
      <c r="E8" s="3">
        <v>-62972553</v>
      </c>
      <c r="G8" s="3">
        <v>328840420</v>
      </c>
      <c r="I8" s="3">
        <v>6282894708</v>
      </c>
      <c r="K8" s="3">
        <v>21528835227</v>
      </c>
      <c r="M8" s="3">
        <v>-504783463</v>
      </c>
      <c r="O8" s="3">
        <v>-2057954203</v>
      </c>
      <c r="Q8" s="3">
        <v>18966097561</v>
      </c>
    </row>
    <row r="9" spans="1:17" ht="21" x14ac:dyDescent="0.55000000000000004">
      <c r="A9" s="2" t="s">
        <v>265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3194836</v>
      </c>
      <c r="Q9" s="3">
        <v>3194836</v>
      </c>
    </row>
    <row r="10" spans="1:17" ht="21" x14ac:dyDescent="0.55000000000000004">
      <c r="A10" s="2" t="s">
        <v>74</v>
      </c>
      <c r="C10" s="3">
        <v>0</v>
      </c>
      <c r="E10" s="3">
        <v>1242404</v>
      </c>
      <c r="G10" s="3">
        <v>0</v>
      </c>
      <c r="I10" s="3">
        <v>1242404</v>
      </c>
      <c r="K10" s="3">
        <v>0</v>
      </c>
      <c r="M10" s="3">
        <v>3689393</v>
      </c>
      <c r="O10" s="3">
        <v>30282277</v>
      </c>
      <c r="Q10" s="3">
        <v>33971670</v>
      </c>
    </row>
    <row r="11" spans="1:17" ht="21" x14ac:dyDescent="0.55000000000000004">
      <c r="A11" s="2" t="s">
        <v>67</v>
      </c>
      <c r="C11" s="3">
        <v>0</v>
      </c>
      <c r="E11" s="3">
        <v>1215333181</v>
      </c>
      <c r="G11" s="3">
        <v>0</v>
      </c>
      <c r="I11" s="3">
        <v>1215333181</v>
      </c>
      <c r="K11" s="3">
        <v>0</v>
      </c>
      <c r="M11" s="3">
        <v>3610015997</v>
      </c>
      <c r="O11" s="3">
        <v>628354931</v>
      </c>
      <c r="Q11" s="3">
        <v>4238370928</v>
      </c>
    </row>
    <row r="12" spans="1:17" ht="21" x14ac:dyDescent="0.55000000000000004">
      <c r="A12" s="2" t="s">
        <v>140</v>
      </c>
      <c r="C12" s="3">
        <v>2491293657</v>
      </c>
      <c r="E12" s="3">
        <v>414560073</v>
      </c>
      <c r="G12" s="3">
        <v>0</v>
      </c>
      <c r="I12" s="3">
        <v>2905853730</v>
      </c>
      <c r="K12" s="3">
        <v>2491293657</v>
      </c>
      <c r="M12" s="3">
        <v>414560073</v>
      </c>
      <c r="O12" s="3">
        <v>0</v>
      </c>
      <c r="Q12" s="3">
        <v>2905853730</v>
      </c>
    </row>
    <row r="13" spans="1:17" ht="21" x14ac:dyDescent="0.55000000000000004">
      <c r="A13" s="2" t="s">
        <v>116</v>
      </c>
      <c r="C13" s="3">
        <v>886344534</v>
      </c>
      <c r="E13" s="3">
        <v>0</v>
      </c>
      <c r="G13" s="3">
        <v>0</v>
      </c>
      <c r="I13" s="3">
        <v>886344534</v>
      </c>
      <c r="K13" s="3">
        <v>1229970795</v>
      </c>
      <c r="M13" s="3">
        <v>640947795</v>
      </c>
      <c r="O13" s="3">
        <v>0</v>
      </c>
      <c r="Q13" s="3">
        <v>1870918590</v>
      </c>
    </row>
    <row r="14" spans="1:17" ht="21" x14ac:dyDescent="0.55000000000000004">
      <c r="A14" s="2" t="s">
        <v>120</v>
      </c>
      <c r="C14" s="3">
        <v>6796026082</v>
      </c>
      <c r="E14" s="3">
        <v>12261741156</v>
      </c>
      <c r="G14" s="3">
        <v>0</v>
      </c>
      <c r="I14" s="3">
        <v>19057767238</v>
      </c>
      <c r="K14" s="3">
        <v>15941751063</v>
      </c>
      <c r="M14" s="3">
        <v>4911510925</v>
      </c>
      <c r="O14" s="3">
        <v>0</v>
      </c>
      <c r="Q14" s="3">
        <v>20853261988</v>
      </c>
    </row>
    <row r="15" spans="1:17" ht="21" x14ac:dyDescent="0.55000000000000004">
      <c r="A15" s="2" t="s">
        <v>132</v>
      </c>
      <c r="C15" s="3">
        <v>4450872321</v>
      </c>
      <c r="E15" s="3">
        <v>157238495</v>
      </c>
      <c r="G15" s="3">
        <v>0</v>
      </c>
      <c r="I15" s="3">
        <v>4608110816</v>
      </c>
      <c r="K15" s="3">
        <v>17104281302</v>
      </c>
      <c r="M15" s="3">
        <v>4301254256</v>
      </c>
      <c r="O15" s="3">
        <v>0</v>
      </c>
      <c r="Q15" s="3">
        <v>21405535558</v>
      </c>
    </row>
    <row r="16" spans="1:17" ht="21" x14ac:dyDescent="0.55000000000000004">
      <c r="A16" s="2" t="s">
        <v>128</v>
      </c>
      <c r="C16" s="3">
        <v>12040285102</v>
      </c>
      <c r="E16" s="3">
        <v>-40515095307</v>
      </c>
      <c r="G16" s="3">
        <v>0</v>
      </c>
      <c r="I16" s="3">
        <v>-28474810205</v>
      </c>
      <c r="K16" s="3">
        <v>46052831076</v>
      </c>
      <c r="M16" s="3">
        <v>-14142556197</v>
      </c>
      <c r="O16" s="3">
        <v>0</v>
      </c>
      <c r="Q16" s="3">
        <v>31910274879</v>
      </c>
    </row>
    <row r="17" spans="1:17" ht="21" x14ac:dyDescent="0.55000000000000004">
      <c r="A17" s="2" t="s">
        <v>136</v>
      </c>
      <c r="C17" s="3">
        <v>8151101876</v>
      </c>
      <c r="E17" s="3">
        <v>595512043</v>
      </c>
      <c r="G17" s="3">
        <v>0</v>
      </c>
      <c r="I17" s="3">
        <v>8746613919</v>
      </c>
      <c r="K17" s="3">
        <v>32109190235</v>
      </c>
      <c r="M17" s="3">
        <v>4460671356</v>
      </c>
      <c r="O17" s="3">
        <v>0</v>
      </c>
      <c r="Q17" s="3">
        <v>36569861591</v>
      </c>
    </row>
    <row r="18" spans="1:17" ht="21" x14ac:dyDescent="0.55000000000000004">
      <c r="A18" s="2" t="s">
        <v>81</v>
      </c>
      <c r="C18" s="3">
        <v>0</v>
      </c>
      <c r="E18" s="3">
        <v>136835194</v>
      </c>
      <c r="G18" s="3">
        <v>0</v>
      </c>
      <c r="I18" s="3">
        <v>136835194</v>
      </c>
      <c r="K18" s="3">
        <v>0</v>
      </c>
      <c r="M18" s="3">
        <v>337850096</v>
      </c>
      <c r="O18" s="3">
        <v>0</v>
      </c>
      <c r="Q18" s="3">
        <v>337850096</v>
      </c>
    </row>
    <row r="19" spans="1:17" ht="21" x14ac:dyDescent="0.55000000000000004">
      <c r="A19" s="2" t="s">
        <v>77</v>
      </c>
      <c r="C19" s="3">
        <v>0</v>
      </c>
      <c r="E19" s="3">
        <v>37302114</v>
      </c>
      <c r="G19" s="3">
        <v>0</v>
      </c>
      <c r="I19" s="3">
        <v>37302114</v>
      </c>
      <c r="K19" s="3">
        <v>0</v>
      </c>
      <c r="M19" s="3">
        <v>93457208</v>
      </c>
      <c r="O19" s="3">
        <v>0</v>
      </c>
      <c r="Q19" s="3">
        <v>93457208</v>
      </c>
    </row>
    <row r="20" spans="1:17" ht="21" x14ac:dyDescent="0.55000000000000004">
      <c r="A20" s="2" t="s">
        <v>108</v>
      </c>
      <c r="C20" s="3">
        <v>0</v>
      </c>
      <c r="E20" s="3">
        <v>49491028</v>
      </c>
      <c r="G20" s="3">
        <v>0</v>
      </c>
      <c r="I20" s="3">
        <v>49491028</v>
      </c>
      <c r="K20" s="3">
        <v>0</v>
      </c>
      <c r="M20" s="3">
        <v>113249492</v>
      </c>
      <c r="O20" s="3">
        <v>0</v>
      </c>
      <c r="Q20" s="3">
        <v>113249492</v>
      </c>
    </row>
    <row r="21" spans="1:17" ht="21" x14ac:dyDescent="0.55000000000000004">
      <c r="A21" s="2" t="s">
        <v>62</v>
      </c>
      <c r="C21" s="3">
        <v>0</v>
      </c>
      <c r="E21" s="3">
        <v>25506608</v>
      </c>
      <c r="G21" s="3">
        <v>0</v>
      </c>
      <c r="I21" s="3">
        <v>25506608</v>
      </c>
      <c r="K21" s="3">
        <v>0</v>
      </c>
      <c r="M21" s="3">
        <v>54278851</v>
      </c>
      <c r="O21" s="3">
        <v>0</v>
      </c>
      <c r="Q21" s="3">
        <v>54278851</v>
      </c>
    </row>
    <row r="22" spans="1:17" ht="21" x14ac:dyDescent="0.55000000000000004">
      <c r="A22" s="2" t="s">
        <v>85</v>
      </c>
      <c r="C22" s="3">
        <v>0</v>
      </c>
      <c r="E22" s="3">
        <v>150622245</v>
      </c>
      <c r="G22" s="3">
        <v>0</v>
      </c>
      <c r="I22" s="3">
        <v>150622245</v>
      </c>
      <c r="K22" s="3">
        <v>0</v>
      </c>
      <c r="M22" s="3">
        <v>444133279</v>
      </c>
      <c r="O22" s="3">
        <v>0</v>
      </c>
      <c r="Q22" s="3">
        <v>444133279</v>
      </c>
    </row>
    <row r="23" spans="1:17" ht="21" x14ac:dyDescent="0.55000000000000004">
      <c r="A23" s="2" t="s">
        <v>88</v>
      </c>
      <c r="C23" s="3">
        <v>0</v>
      </c>
      <c r="E23" s="3">
        <v>99168039</v>
      </c>
      <c r="G23" s="3">
        <v>0</v>
      </c>
      <c r="I23" s="3">
        <v>99168039</v>
      </c>
      <c r="K23" s="3">
        <v>0</v>
      </c>
      <c r="M23" s="3">
        <v>246593973</v>
      </c>
      <c r="O23" s="3">
        <v>0</v>
      </c>
      <c r="Q23" s="3">
        <v>246593973</v>
      </c>
    </row>
    <row r="24" spans="1:17" ht="21" x14ac:dyDescent="0.55000000000000004">
      <c r="A24" s="2" t="s">
        <v>96</v>
      </c>
      <c r="C24" s="3">
        <v>0</v>
      </c>
      <c r="E24" s="3">
        <v>923583970</v>
      </c>
      <c r="G24" s="3">
        <v>0</v>
      </c>
      <c r="I24" s="3">
        <v>923583970</v>
      </c>
      <c r="K24" s="3">
        <v>0</v>
      </c>
      <c r="M24" s="3">
        <v>2452374993</v>
      </c>
      <c r="O24" s="3">
        <v>0</v>
      </c>
      <c r="Q24" s="3">
        <v>2452374993</v>
      </c>
    </row>
    <row r="25" spans="1:17" ht="21" x14ac:dyDescent="0.55000000000000004">
      <c r="A25" s="2" t="s">
        <v>100</v>
      </c>
      <c r="C25" s="3">
        <v>0</v>
      </c>
      <c r="E25" s="3">
        <v>391577677</v>
      </c>
      <c r="G25" s="3">
        <v>0</v>
      </c>
      <c r="I25" s="3">
        <v>391577677</v>
      </c>
      <c r="K25" s="3">
        <v>0</v>
      </c>
      <c r="M25" s="3">
        <v>876621476</v>
      </c>
      <c r="O25" s="3">
        <v>0</v>
      </c>
      <c r="Q25" s="3">
        <v>876621476</v>
      </c>
    </row>
    <row r="26" spans="1:17" ht="21" x14ac:dyDescent="0.55000000000000004">
      <c r="A26" s="2" t="s">
        <v>92</v>
      </c>
      <c r="C26" s="3">
        <v>0</v>
      </c>
      <c r="E26" s="3">
        <v>4533291093</v>
      </c>
      <c r="G26" s="3">
        <v>0</v>
      </c>
      <c r="I26" s="3">
        <v>4533291093</v>
      </c>
      <c r="K26" s="3">
        <v>0</v>
      </c>
      <c r="M26" s="3">
        <v>11851409214</v>
      </c>
      <c r="O26" s="3">
        <v>0</v>
      </c>
      <c r="Q26" s="3">
        <v>11851409214</v>
      </c>
    </row>
    <row r="27" spans="1:17" ht="21" x14ac:dyDescent="0.55000000000000004">
      <c r="A27" s="2" t="s">
        <v>104</v>
      </c>
      <c r="C27" s="3">
        <v>0</v>
      </c>
      <c r="E27" s="3">
        <v>240957352</v>
      </c>
      <c r="G27" s="3">
        <v>0</v>
      </c>
      <c r="I27" s="3">
        <v>240957352</v>
      </c>
      <c r="K27" s="3">
        <v>0</v>
      </c>
      <c r="M27" s="3">
        <v>799547165</v>
      </c>
      <c r="O27" s="3">
        <v>0</v>
      </c>
      <c r="Q27" s="3">
        <v>799547165</v>
      </c>
    </row>
    <row r="28" spans="1:17" ht="21" x14ac:dyDescent="0.55000000000000004">
      <c r="A28" s="2" t="s">
        <v>112</v>
      </c>
      <c r="C28" s="3">
        <v>0</v>
      </c>
      <c r="E28" s="3">
        <v>4991853811</v>
      </c>
      <c r="G28" s="3">
        <v>0</v>
      </c>
      <c r="I28" s="3">
        <v>4991853811</v>
      </c>
      <c r="K28" s="3">
        <v>0</v>
      </c>
      <c r="M28" s="3">
        <v>13997306694</v>
      </c>
      <c r="O28" s="3">
        <v>0</v>
      </c>
      <c r="Q28" s="3">
        <v>13997306694</v>
      </c>
    </row>
    <row r="29" spans="1:17" ht="21" x14ac:dyDescent="0.55000000000000004">
      <c r="A29" s="2" t="s">
        <v>71</v>
      </c>
      <c r="C29" s="3">
        <v>0</v>
      </c>
      <c r="E29" s="3">
        <v>257537312</v>
      </c>
      <c r="G29" s="3">
        <v>0</v>
      </c>
      <c r="I29" s="3">
        <v>257537312</v>
      </c>
      <c r="K29" s="3">
        <v>0</v>
      </c>
      <c r="M29" s="3">
        <v>417167871</v>
      </c>
      <c r="O29" s="3">
        <v>0</v>
      </c>
      <c r="Q29" s="3">
        <v>417167871</v>
      </c>
    </row>
    <row r="30" spans="1:17" ht="21" x14ac:dyDescent="0.55000000000000004">
      <c r="A30" s="2" t="s">
        <v>263</v>
      </c>
      <c r="C30" s="3">
        <v>0</v>
      </c>
      <c r="E30" s="3">
        <v>40701422</v>
      </c>
      <c r="G30" s="3">
        <v>0</v>
      </c>
      <c r="I30" s="3">
        <v>40701422</v>
      </c>
      <c r="K30" s="3">
        <v>0</v>
      </c>
      <c r="M30" s="3">
        <v>64425905</v>
      </c>
      <c r="O30" s="3">
        <v>0</v>
      </c>
      <c r="Q30" s="3">
        <v>64425905</v>
      </c>
    </row>
    <row r="31" spans="1:17" s="2" customFormat="1" ht="21.75" thickBot="1" x14ac:dyDescent="0.6">
      <c r="C31" s="7">
        <f>SUM(C8:C30)</f>
        <v>40832950413</v>
      </c>
      <c r="E31" s="7">
        <f>SUM(E8:E30)</f>
        <v>-14054012643</v>
      </c>
      <c r="G31" s="7">
        <f>SUM(G8:G30)</f>
        <v>328840420</v>
      </c>
      <c r="I31" s="7">
        <f>SUM(I8:I30)</f>
        <v>27107778190</v>
      </c>
      <c r="K31" s="7">
        <f>SUM(K8:K30)</f>
        <v>136458153355</v>
      </c>
      <c r="M31" s="7">
        <f>SUM(M8:M30)</f>
        <v>35443726352</v>
      </c>
      <c r="O31" s="7">
        <f>SUM(O8:O30)</f>
        <v>-1396122159</v>
      </c>
      <c r="Q31" s="7">
        <f>SUM(Q8:Q30)</f>
        <v>170505757548</v>
      </c>
    </row>
    <row r="32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rightToLeft="1" topLeftCell="A19" zoomScaleNormal="100" workbookViewId="0">
      <selection activeCell="G45" sqref="G45"/>
    </sheetView>
  </sheetViews>
  <sheetFormatPr defaultColWidth="9.125" defaultRowHeight="18.75" x14ac:dyDescent="0.45"/>
  <cols>
    <col min="1" max="1" width="22.375" style="1" bestFit="1" customWidth="1"/>
    <col min="2" max="2" width="1" style="1" customWidth="1"/>
    <col min="3" max="3" width="21.375" style="1" bestFit="1" customWidth="1"/>
    <col min="4" max="4" width="1" style="1" customWidth="1"/>
    <col min="5" max="5" width="24.125" style="1" bestFit="1" customWidth="1"/>
    <col min="6" max="6" width="1" style="1" customWidth="1"/>
    <col min="7" max="7" width="21.5" style="1" bestFit="1" customWidth="1"/>
    <col min="8" max="8" width="1" style="1" customWidth="1"/>
    <col min="9" max="9" width="24.125" style="1" bestFit="1" customWidth="1"/>
    <col min="10" max="10" width="1" style="1" customWidth="1"/>
    <col min="11" max="11" width="21.5" style="1" bestFit="1" customWidth="1"/>
    <col min="12" max="12" width="1" style="1" customWidth="1"/>
    <col min="13" max="13" width="9.125" style="1" customWidth="1"/>
    <col min="14" max="16384" width="9.125" style="1"/>
  </cols>
  <sheetData>
    <row r="2" spans="1:11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1" x14ac:dyDescent="0.45">
      <c r="A6" s="19" t="s">
        <v>298</v>
      </c>
      <c r="B6" s="19" t="s">
        <v>298</v>
      </c>
      <c r="C6" s="19" t="s">
        <v>298</v>
      </c>
      <c r="E6" s="19" t="s">
        <v>243</v>
      </c>
      <c r="F6" s="19" t="s">
        <v>243</v>
      </c>
      <c r="G6" s="19" t="s">
        <v>243</v>
      </c>
      <c r="I6" s="19" t="s">
        <v>244</v>
      </c>
      <c r="J6" s="19" t="s">
        <v>244</v>
      </c>
      <c r="K6" s="19" t="s">
        <v>244</v>
      </c>
    </row>
    <row r="7" spans="1:11" ht="21" x14ac:dyDescent="0.45">
      <c r="A7" s="19" t="s">
        <v>299</v>
      </c>
      <c r="C7" s="19" t="s">
        <v>161</v>
      </c>
      <c r="E7" s="19" t="s">
        <v>300</v>
      </c>
      <c r="G7" s="19" t="s">
        <v>301</v>
      </c>
      <c r="I7" s="19" t="s">
        <v>300</v>
      </c>
      <c r="K7" s="19" t="s">
        <v>301</v>
      </c>
    </row>
    <row r="8" spans="1:11" ht="21" x14ac:dyDescent="0.55000000000000004">
      <c r="A8" s="2" t="s">
        <v>167</v>
      </c>
      <c r="C8" s="1" t="s">
        <v>168</v>
      </c>
      <c r="E8" s="8">
        <v>0</v>
      </c>
      <c r="F8" s="4"/>
      <c r="G8" s="4" t="s">
        <v>250</v>
      </c>
      <c r="H8" s="4"/>
      <c r="I8" s="8">
        <v>3988953</v>
      </c>
      <c r="K8" s="1" t="s">
        <v>250</v>
      </c>
    </row>
    <row r="9" spans="1:11" ht="21" x14ac:dyDescent="0.55000000000000004">
      <c r="A9" s="2" t="s">
        <v>174</v>
      </c>
      <c r="C9" s="1" t="s">
        <v>175</v>
      </c>
      <c r="E9" s="8">
        <v>184184597</v>
      </c>
      <c r="F9" s="4"/>
      <c r="G9" s="4" t="s">
        <v>250</v>
      </c>
      <c r="H9" s="4"/>
      <c r="I9" s="8">
        <v>1321515703</v>
      </c>
      <c r="K9" s="1" t="s">
        <v>250</v>
      </c>
    </row>
    <row r="10" spans="1:11" ht="21" x14ac:dyDescent="0.55000000000000004">
      <c r="A10" s="2" t="s">
        <v>167</v>
      </c>
      <c r="C10" s="1" t="s">
        <v>178</v>
      </c>
      <c r="E10" s="8">
        <v>127227379</v>
      </c>
      <c r="F10" s="4"/>
      <c r="G10" s="4" t="s">
        <v>250</v>
      </c>
      <c r="H10" s="4"/>
      <c r="I10" s="8">
        <v>718876675</v>
      </c>
      <c r="K10" s="1" t="s">
        <v>250</v>
      </c>
    </row>
    <row r="11" spans="1:11" ht="21" x14ac:dyDescent="0.55000000000000004">
      <c r="A11" s="2" t="s">
        <v>171</v>
      </c>
      <c r="C11" s="1" t="s">
        <v>180</v>
      </c>
      <c r="E11" s="8">
        <v>2721</v>
      </c>
      <c r="F11" s="4"/>
      <c r="G11" s="4" t="s">
        <v>250</v>
      </c>
      <c r="H11" s="4"/>
      <c r="I11" s="8">
        <v>424818327</v>
      </c>
      <c r="K11" s="1" t="s">
        <v>250</v>
      </c>
    </row>
    <row r="12" spans="1:11" ht="21" x14ac:dyDescent="0.55000000000000004">
      <c r="A12" s="2" t="s">
        <v>171</v>
      </c>
      <c r="C12" s="1" t="s">
        <v>181</v>
      </c>
      <c r="E12" s="8">
        <v>16986301355</v>
      </c>
      <c r="F12" s="4"/>
      <c r="G12" s="4" t="s">
        <v>250</v>
      </c>
      <c r="H12" s="4"/>
      <c r="I12" s="8">
        <v>68757300515</v>
      </c>
      <c r="K12" s="1" t="s">
        <v>250</v>
      </c>
    </row>
    <row r="13" spans="1:11" ht="21" x14ac:dyDescent="0.55000000000000004">
      <c r="A13" s="2" t="s">
        <v>167</v>
      </c>
      <c r="C13" s="1" t="s">
        <v>184</v>
      </c>
      <c r="E13" s="8">
        <v>1698630120</v>
      </c>
      <c r="F13" s="4"/>
      <c r="G13" s="4" t="s">
        <v>250</v>
      </c>
      <c r="H13" s="4"/>
      <c r="I13" s="8">
        <v>6799760432</v>
      </c>
      <c r="K13" s="1" t="s">
        <v>250</v>
      </c>
    </row>
    <row r="14" spans="1:11" ht="21" x14ac:dyDescent="0.55000000000000004">
      <c r="A14" s="2" t="s">
        <v>174</v>
      </c>
      <c r="C14" s="1" t="s">
        <v>186</v>
      </c>
      <c r="E14" s="8">
        <v>15287671204</v>
      </c>
      <c r="F14" s="4"/>
      <c r="G14" s="4" t="s">
        <v>250</v>
      </c>
      <c r="H14" s="4"/>
      <c r="I14" s="8">
        <v>61150684816</v>
      </c>
      <c r="K14" s="1" t="s">
        <v>250</v>
      </c>
    </row>
    <row r="15" spans="1:11" ht="21" x14ac:dyDescent="0.55000000000000004">
      <c r="A15" s="2" t="s">
        <v>167</v>
      </c>
      <c r="C15" s="1" t="s">
        <v>302</v>
      </c>
      <c r="E15" s="8">
        <v>427397293</v>
      </c>
      <c r="F15" s="4"/>
      <c r="G15" s="4" t="s">
        <v>250</v>
      </c>
      <c r="H15" s="4"/>
      <c r="I15" s="8">
        <v>3780821917</v>
      </c>
      <c r="K15" s="1" t="s">
        <v>250</v>
      </c>
    </row>
    <row r="16" spans="1:11" ht="21" x14ac:dyDescent="0.55000000000000004">
      <c r="A16" s="2" t="s">
        <v>167</v>
      </c>
      <c r="C16" s="1" t="s">
        <v>193</v>
      </c>
      <c r="E16" s="8">
        <v>1186835640</v>
      </c>
      <c r="F16" s="4"/>
      <c r="G16" s="4" t="s">
        <v>250</v>
      </c>
      <c r="H16" s="4"/>
      <c r="I16" s="8">
        <v>8408972604</v>
      </c>
      <c r="K16" s="1" t="s">
        <v>250</v>
      </c>
    </row>
    <row r="17" spans="1:11" ht="21" x14ac:dyDescent="0.55000000000000004">
      <c r="A17" s="2" t="s">
        <v>195</v>
      </c>
      <c r="C17" s="1" t="s">
        <v>198</v>
      </c>
      <c r="E17" s="8">
        <v>696821946</v>
      </c>
      <c r="F17" s="4"/>
      <c r="G17" s="4" t="s">
        <v>250</v>
      </c>
      <c r="H17" s="4"/>
      <c r="I17" s="8">
        <v>5233808218</v>
      </c>
      <c r="K17" s="1" t="s">
        <v>250</v>
      </c>
    </row>
    <row r="18" spans="1:11" ht="21" x14ac:dyDescent="0.55000000000000004">
      <c r="A18" s="2" t="s">
        <v>195</v>
      </c>
      <c r="C18" s="1" t="s">
        <v>199</v>
      </c>
      <c r="E18" s="8">
        <v>2179726046</v>
      </c>
      <c r="F18" s="4"/>
      <c r="G18" s="4" t="s">
        <v>250</v>
      </c>
      <c r="H18" s="4"/>
      <c r="I18" s="8">
        <v>5700821918</v>
      </c>
      <c r="K18" s="1" t="s">
        <v>250</v>
      </c>
    </row>
    <row r="19" spans="1:11" ht="21" x14ac:dyDescent="0.55000000000000004">
      <c r="A19" s="2" t="s">
        <v>201</v>
      </c>
      <c r="C19" s="1" t="s">
        <v>205</v>
      </c>
      <c r="E19" s="8">
        <v>4678027379</v>
      </c>
      <c r="F19" s="4"/>
      <c r="G19" s="4" t="s">
        <v>250</v>
      </c>
      <c r="H19" s="4"/>
      <c r="I19" s="8">
        <v>10060273937</v>
      </c>
      <c r="K19" s="1" t="s">
        <v>250</v>
      </c>
    </row>
    <row r="20" spans="1:11" ht="21" x14ac:dyDescent="0.55000000000000004">
      <c r="A20" s="2" t="s">
        <v>201</v>
      </c>
      <c r="C20" s="1" t="s">
        <v>208</v>
      </c>
      <c r="E20" s="8">
        <v>2751780813</v>
      </c>
      <c r="F20" s="4"/>
      <c r="G20" s="4" t="s">
        <v>250</v>
      </c>
      <c r="H20" s="4"/>
      <c r="I20" s="8">
        <v>5059726011</v>
      </c>
      <c r="K20" s="1" t="s">
        <v>250</v>
      </c>
    </row>
    <row r="21" spans="1:11" ht="21" x14ac:dyDescent="0.55000000000000004">
      <c r="A21" s="2" t="s">
        <v>201</v>
      </c>
      <c r="C21" s="1" t="s">
        <v>211</v>
      </c>
      <c r="E21" s="8">
        <v>1834520542</v>
      </c>
      <c r="F21" s="4"/>
      <c r="G21" s="4" t="s">
        <v>250</v>
      </c>
      <c r="H21" s="4"/>
      <c r="I21" s="8">
        <v>3018082182</v>
      </c>
      <c r="K21" s="1" t="s">
        <v>250</v>
      </c>
    </row>
    <row r="22" spans="1:11" ht="21" x14ac:dyDescent="0.55000000000000004">
      <c r="A22" s="2" t="s">
        <v>174</v>
      </c>
      <c r="C22" s="1" t="s">
        <v>214</v>
      </c>
      <c r="E22" s="8">
        <v>1114301355</v>
      </c>
      <c r="F22" s="4"/>
      <c r="G22" s="4" t="s">
        <v>250</v>
      </c>
      <c r="H22" s="4"/>
      <c r="I22" s="8">
        <f>SUM('سود اوراق بهادار و سپرده بانکی'!S29)</f>
        <v>1695232853</v>
      </c>
      <c r="K22" s="1" t="s">
        <v>250</v>
      </c>
    </row>
    <row r="23" spans="1:11" ht="21" x14ac:dyDescent="0.55000000000000004">
      <c r="A23" s="2" t="s">
        <v>217</v>
      </c>
      <c r="C23" s="1" t="s">
        <v>218</v>
      </c>
      <c r="E23" s="8">
        <v>576091854</v>
      </c>
      <c r="F23" s="4"/>
      <c r="G23" s="4" t="s">
        <v>250</v>
      </c>
      <c r="H23" s="4"/>
      <c r="I23" s="8">
        <v>576091854</v>
      </c>
      <c r="K23" s="1" t="s">
        <v>250</v>
      </c>
    </row>
    <row r="24" spans="1:11" ht="21" x14ac:dyDescent="0.55000000000000004">
      <c r="A24" s="2" t="s">
        <v>174</v>
      </c>
      <c r="C24" s="1" t="s">
        <v>221</v>
      </c>
      <c r="E24" s="8">
        <v>5815452039</v>
      </c>
      <c r="F24" s="4"/>
      <c r="G24" s="4" t="s">
        <v>250</v>
      </c>
      <c r="H24" s="4"/>
      <c r="I24" s="8">
        <f>SUM('سود اوراق بهادار و سپرده بانکی'!O31)</f>
        <v>6648876694</v>
      </c>
      <c r="K24" s="1" t="s">
        <v>250</v>
      </c>
    </row>
    <row r="25" spans="1:11" ht="21" x14ac:dyDescent="0.55000000000000004">
      <c r="A25" s="2" t="s">
        <v>217</v>
      </c>
      <c r="C25" s="1" t="s">
        <v>224</v>
      </c>
      <c r="E25" s="8">
        <v>5138136970</v>
      </c>
      <c r="F25" s="4"/>
      <c r="G25" s="4" t="s">
        <v>250</v>
      </c>
      <c r="H25" s="4"/>
      <c r="I25" s="8">
        <v>6018410940</v>
      </c>
      <c r="K25" s="1" t="s">
        <v>250</v>
      </c>
    </row>
    <row r="26" spans="1:11" ht="21" x14ac:dyDescent="0.55000000000000004">
      <c r="A26" s="2" t="s">
        <v>217</v>
      </c>
      <c r="C26" s="1" t="s">
        <v>226</v>
      </c>
      <c r="E26" s="8">
        <v>3072669036</v>
      </c>
      <c r="F26" s="4"/>
      <c r="G26" s="4" t="s">
        <v>250</v>
      </c>
      <c r="H26" s="4"/>
      <c r="I26" s="8">
        <v>3171787392</v>
      </c>
      <c r="K26" s="1" t="s">
        <v>250</v>
      </c>
    </row>
    <row r="27" spans="1:11" ht="21" x14ac:dyDescent="0.55000000000000004">
      <c r="A27" s="2" t="s">
        <v>217</v>
      </c>
      <c r="C27" s="1" t="s">
        <v>228</v>
      </c>
      <c r="E27" s="8">
        <v>1282191768</v>
      </c>
      <c r="F27" s="4"/>
      <c r="G27" s="4" t="s">
        <v>250</v>
      </c>
      <c r="H27" s="4"/>
      <c r="I27" s="8">
        <v>1282191768</v>
      </c>
      <c r="K27" s="1" t="s">
        <v>250</v>
      </c>
    </row>
    <row r="28" spans="1:11" ht="21" x14ac:dyDescent="0.55000000000000004">
      <c r="A28" s="2" t="s">
        <v>217</v>
      </c>
      <c r="C28" s="1" t="s">
        <v>230</v>
      </c>
      <c r="E28" s="8">
        <v>6596383552</v>
      </c>
      <c r="F28" s="4"/>
      <c r="G28" s="4" t="s">
        <v>250</v>
      </c>
      <c r="H28" s="4"/>
      <c r="I28" s="8">
        <v>6596383552</v>
      </c>
      <c r="K28" s="1" t="s">
        <v>250</v>
      </c>
    </row>
    <row r="29" spans="1:11" ht="21" x14ac:dyDescent="0.55000000000000004">
      <c r="A29" s="2" t="s">
        <v>233</v>
      </c>
      <c r="C29" s="1" t="s">
        <v>236</v>
      </c>
      <c r="E29" s="8">
        <v>5049863008</v>
      </c>
      <c r="F29" s="4"/>
      <c r="G29" s="4" t="s">
        <v>250</v>
      </c>
      <c r="H29" s="4"/>
      <c r="I29" s="8">
        <v>5049863008</v>
      </c>
      <c r="K29" s="1" t="s">
        <v>250</v>
      </c>
    </row>
    <row r="30" spans="1:11" ht="21" x14ac:dyDescent="0.55000000000000004">
      <c r="A30" s="2" t="s">
        <v>233</v>
      </c>
      <c r="C30" s="1" t="s">
        <v>238</v>
      </c>
      <c r="E30" s="8">
        <v>1496613696</v>
      </c>
      <c r="F30" s="4"/>
      <c r="G30" s="4" t="s">
        <v>250</v>
      </c>
      <c r="H30" s="4"/>
      <c r="I30" s="8">
        <v>1496613696</v>
      </c>
      <c r="K30" s="1" t="s">
        <v>250</v>
      </c>
    </row>
    <row r="31" spans="1:11" ht="21.75" thickBot="1" x14ac:dyDescent="0.5">
      <c r="E31" s="5">
        <f>SUM(E8:E30)</f>
        <v>78180830313</v>
      </c>
      <c r="I31" s="5">
        <f>SUM(I8:I30)</f>
        <v>212974903965</v>
      </c>
    </row>
    <row r="32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H20" sqref="H20"/>
    </sheetView>
  </sheetViews>
  <sheetFormatPr defaultColWidth="9.125" defaultRowHeight="18.75" x14ac:dyDescent="0.45"/>
  <cols>
    <col min="1" max="1" width="29.75" style="1" bestFit="1" customWidth="1"/>
    <col min="2" max="2" width="1" style="1" customWidth="1"/>
    <col min="3" max="3" width="10.625" style="1" bestFit="1" customWidth="1"/>
    <col min="4" max="4" width="1" style="1" customWidth="1"/>
    <col min="5" max="5" width="16.25" style="1" bestFit="1" customWidth="1"/>
    <col min="6" max="6" width="1" style="1" customWidth="1"/>
    <col min="7" max="7" width="9.125" style="1" customWidth="1"/>
    <col min="8" max="16384" width="9.125" style="1"/>
  </cols>
  <sheetData>
    <row r="2" spans="1:5" ht="21" x14ac:dyDescent="0.45">
      <c r="A2" s="17" t="s">
        <v>0</v>
      </c>
      <c r="B2" s="17"/>
      <c r="C2" s="17"/>
      <c r="D2" s="17"/>
      <c r="E2" s="17"/>
    </row>
    <row r="3" spans="1:5" ht="21" x14ac:dyDescent="0.45">
      <c r="A3" s="17" t="s">
        <v>241</v>
      </c>
      <c r="B3" s="17"/>
      <c r="C3" s="17"/>
      <c r="D3" s="17"/>
      <c r="E3" s="17"/>
    </row>
    <row r="4" spans="1:5" ht="21" x14ac:dyDescent="0.45">
      <c r="A4" s="17" t="s">
        <v>2</v>
      </c>
      <c r="B4" s="17"/>
      <c r="C4" s="17"/>
      <c r="D4" s="17"/>
      <c r="E4" s="17"/>
    </row>
    <row r="6" spans="1:5" ht="21" x14ac:dyDescent="0.45">
      <c r="A6" s="18" t="s">
        <v>303</v>
      </c>
      <c r="C6" s="19" t="s">
        <v>243</v>
      </c>
      <c r="E6" s="19" t="s">
        <v>6</v>
      </c>
    </row>
    <row r="7" spans="1:5" ht="21" x14ac:dyDescent="0.45">
      <c r="A7" s="19" t="s">
        <v>303</v>
      </c>
      <c r="C7" s="17" t="s">
        <v>164</v>
      </c>
      <c r="E7" s="17" t="s">
        <v>164</v>
      </c>
    </row>
    <row r="8" spans="1:5" ht="21" x14ac:dyDescent="0.55000000000000004">
      <c r="A8" s="2" t="s">
        <v>303</v>
      </c>
      <c r="C8" s="3">
        <v>0</v>
      </c>
      <c r="E8" s="3">
        <v>0</v>
      </c>
    </row>
    <row r="9" spans="1:5" ht="21" x14ac:dyDescent="0.55000000000000004">
      <c r="A9" s="2" t="s">
        <v>304</v>
      </c>
      <c r="C9" s="3">
        <v>0</v>
      </c>
      <c r="E9" s="3">
        <v>46990137</v>
      </c>
    </row>
    <row r="10" spans="1:5" ht="21" x14ac:dyDescent="0.55000000000000004">
      <c r="A10" s="2" t="s">
        <v>305</v>
      </c>
      <c r="C10" s="3">
        <v>101001529</v>
      </c>
      <c r="E10" s="3">
        <v>169964992</v>
      </c>
    </row>
    <row r="11" spans="1:5" ht="21.75" thickBot="1" x14ac:dyDescent="0.6">
      <c r="A11" s="2" t="s">
        <v>250</v>
      </c>
      <c r="C11" s="7">
        <v>101001529</v>
      </c>
      <c r="D11" s="2"/>
      <c r="E11" s="7">
        <v>216955129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workbookViewId="0">
      <selection activeCell="T9" sqref="T9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4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22.62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17" t="s">
        <v>0</v>
      </c>
      <c r="B2" s="17"/>
      <c r="C2" s="17"/>
      <c r="D2" s="17"/>
      <c r="E2" s="17"/>
      <c r="F2" s="17"/>
      <c r="G2" s="17"/>
    </row>
    <row r="3" spans="1:7" ht="21" x14ac:dyDescent="0.45">
      <c r="A3" s="17" t="s">
        <v>241</v>
      </c>
      <c r="B3" s="17"/>
      <c r="C3" s="17"/>
      <c r="D3" s="17"/>
      <c r="E3" s="17"/>
      <c r="F3" s="17"/>
      <c r="G3" s="17"/>
    </row>
    <row r="4" spans="1:7" ht="21" x14ac:dyDescent="0.45">
      <c r="A4" s="17" t="s">
        <v>2</v>
      </c>
      <c r="B4" s="17"/>
      <c r="C4" s="17"/>
      <c r="D4" s="17"/>
      <c r="E4" s="17"/>
      <c r="F4" s="17"/>
      <c r="G4" s="17"/>
    </row>
    <row r="6" spans="1:7" ht="21" x14ac:dyDescent="0.45">
      <c r="A6" s="17" t="s">
        <v>245</v>
      </c>
      <c r="C6" s="17" t="s">
        <v>164</v>
      </c>
      <c r="E6" s="17" t="s">
        <v>269</v>
      </c>
      <c r="G6" s="17" t="s">
        <v>13</v>
      </c>
    </row>
    <row r="7" spans="1:7" ht="21" x14ac:dyDescent="0.55000000000000004">
      <c r="A7" s="2" t="s">
        <v>306</v>
      </c>
      <c r="C7" s="3">
        <v>46225106100</v>
      </c>
      <c r="E7" s="1" t="s">
        <v>307</v>
      </c>
      <c r="G7" s="1" t="s">
        <v>308</v>
      </c>
    </row>
    <row r="8" spans="1:7" ht="21" x14ac:dyDescent="0.55000000000000004">
      <c r="A8" s="2" t="s">
        <v>309</v>
      </c>
      <c r="C8" s="3">
        <v>27107778190</v>
      </c>
      <c r="E8" s="1" t="s">
        <v>310</v>
      </c>
      <c r="G8" s="1" t="s">
        <v>311</v>
      </c>
    </row>
    <row r="9" spans="1:7" ht="21" x14ac:dyDescent="0.55000000000000004">
      <c r="A9" s="2" t="s">
        <v>312</v>
      </c>
      <c r="C9" s="3">
        <v>78180830313</v>
      </c>
      <c r="E9" s="1" t="s">
        <v>313</v>
      </c>
      <c r="G9" s="1" t="s">
        <v>314</v>
      </c>
    </row>
    <row r="10" spans="1:7" ht="21.75" thickBot="1" x14ac:dyDescent="0.6">
      <c r="C10" s="7">
        <f>SUM(C7:C9)</f>
        <v>151513714603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topLeftCell="A7" workbookViewId="0">
      <selection activeCell="K14" sqref="K14"/>
    </sheetView>
  </sheetViews>
  <sheetFormatPr defaultColWidth="9.125" defaultRowHeight="18.75" x14ac:dyDescent="0.45"/>
  <cols>
    <col min="1" max="1" width="8" style="1" bestFit="1" customWidth="1"/>
    <col min="2" max="2" width="1" style="1" customWidth="1"/>
    <col min="3" max="3" width="12.375" style="1" bestFit="1" customWidth="1"/>
    <col min="4" max="4" width="1" style="1" customWidth="1"/>
    <col min="5" max="5" width="9.25" style="1" bestFit="1" customWidth="1"/>
    <col min="6" max="6" width="1" style="1" customWidth="1"/>
    <col min="7" max="7" width="9.125" style="1" customWidth="1"/>
    <col min="8" max="8" width="1" style="1" customWidth="1"/>
    <col min="9" max="9" width="7" style="1" bestFit="1" customWidth="1"/>
    <col min="10" max="10" width="1" style="1" customWidth="1"/>
    <col min="11" max="11" width="12.375" style="1" bestFit="1" customWidth="1"/>
    <col min="12" max="12" width="1" style="1" customWidth="1"/>
    <col min="13" max="13" width="9.25" style="1" bestFit="1" customWidth="1"/>
    <col min="14" max="14" width="1" style="1" customWidth="1"/>
    <col min="15" max="15" width="9.125" style="1" customWidth="1"/>
    <col min="16" max="16" width="1" style="1" customWidth="1"/>
    <col min="17" max="17" width="7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 x14ac:dyDescent="0.45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17" ht="21" x14ac:dyDescent="0.45">
      <c r="A7" s="17" t="s">
        <v>3</v>
      </c>
      <c r="C7" s="17" t="s">
        <v>50</v>
      </c>
      <c r="E7" s="17" t="s">
        <v>51</v>
      </c>
      <c r="G7" s="17" t="s">
        <v>52</v>
      </c>
      <c r="I7" s="17" t="s">
        <v>53</v>
      </c>
      <c r="K7" s="17" t="s">
        <v>50</v>
      </c>
      <c r="M7" s="17" t="s">
        <v>51</v>
      </c>
      <c r="O7" s="17" t="s">
        <v>52</v>
      </c>
      <c r="Q7" s="17" t="s">
        <v>53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topLeftCell="D1" zoomScaleNormal="100" workbookViewId="0">
      <selection activeCell="AK9" sqref="AK9"/>
    </sheetView>
  </sheetViews>
  <sheetFormatPr defaultColWidth="9.125" defaultRowHeight="18" x14ac:dyDescent="0.45"/>
  <cols>
    <col min="1" max="1" width="26.625" style="14" bestFit="1" customWidth="1"/>
    <col min="2" max="2" width="1" style="14" customWidth="1"/>
    <col min="3" max="3" width="16.75" style="14" bestFit="1" customWidth="1"/>
    <col min="4" max="4" width="1" style="14" customWidth="1"/>
    <col min="5" max="5" width="15.375" style="14" bestFit="1" customWidth="1"/>
    <col min="6" max="6" width="1" style="14" customWidth="1"/>
    <col min="7" max="7" width="10.5" style="14" bestFit="1" customWidth="1"/>
    <col min="8" max="8" width="1" style="14" customWidth="1"/>
    <col min="9" max="9" width="12.625" style="14" bestFit="1" customWidth="1"/>
    <col min="10" max="10" width="1" style="14" customWidth="1"/>
    <col min="11" max="11" width="7.375" style="14" bestFit="1" customWidth="1"/>
    <col min="12" max="12" width="1" style="14" customWidth="1"/>
    <col min="13" max="13" width="7.625" style="14" bestFit="1" customWidth="1"/>
    <col min="14" max="14" width="1" style="14" customWidth="1"/>
    <col min="15" max="15" width="8.25" style="14" bestFit="1" customWidth="1"/>
    <col min="16" max="16" width="1" style="14" customWidth="1"/>
    <col min="17" max="17" width="15.75" style="14" bestFit="1" customWidth="1"/>
    <col min="18" max="18" width="1" style="14" customWidth="1"/>
    <col min="19" max="19" width="15.375" style="14" bestFit="1" customWidth="1"/>
    <col min="20" max="20" width="1" style="14" customWidth="1"/>
    <col min="21" max="21" width="8" style="14" bestFit="1" customWidth="1"/>
    <col min="22" max="22" width="1" style="14" customWidth="1"/>
    <col min="23" max="23" width="15.125" style="14" bestFit="1" customWidth="1"/>
    <col min="24" max="24" width="1" style="14" customWidth="1"/>
    <col min="25" max="25" width="7" style="14" bestFit="1" customWidth="1"/>
    <col min="26" max="26" width="1" style="14" customWidth="1"/>
    <col min="27" max="27" width="14.125" style="14" bestFit="1" customWidth="1"/>
    <col min="28" max="28" width="1" style="14" customWidth="1"/>
    <col min="29" max="29" width="8.625" style="14" bestFit="1" customWidth="1"/>
    <col min="30" max="30" width="1" style="14" customWidth="1"/>
    <col min="31" max="31" width="14.875" style="14" bestFit="1" customWidth="1"/>
    <col min="32" max="32" width="1" style="14" customWidth="1"/>
    <col min="33" max="33" width="15.375" style="14" bestFit="1" customWidth="1"/>
    <col min="34" max="34" width="1" style="14" customWidth="1"/>
    <col min="35" max="35" width="15.75" style="14" bestFit="1" customWidth="1"/>
    <col min="36" max="36" width="1" style="14" customWidth="1"/>
    <col min="37" max="37" width="14.75" style="14" customWidth="1"/>
    <col min="38" max="38" width="1" style="14" customWidth="1"/>
    <col min="39" max="39" width="9.125" style="14" customWidth="1"/>
    <col min="40" max="16384" width="9.125" style="14"/>
  </cols>
  <sheetData>
    <row r="2" spans="1:37" ht="19.5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19.5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9.5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19.5" x14ac:dyDescent="0.45">
      <c r="A6" s="22" t="s">
        <v>54</v>
      </c>
      <c r="B6" s="22" t="s">
        <v>54</v>
      </c>
      <c r="C6" s="22" t="s">
        <v>54</v>
      </c>
      <c r="D6" s="22" t="s">
        <v>54</v>
      </c>
      <c r="E6" s="22" t="s">
        <v>54</v>
      </c>
      <c r="F6" s="22" t="s">
        <v>54</v>
      </c>
      <c r="G6" s="22" t="s">
        <v>54</v>
      </c>
      <c r="H6" s="22" t="s">
        <v>54</v>
      </c>
      <c r="I6" s="22" t="s">
        <v>54</v>
      </c>
      <c r="J6" s="22" t="s">
        <v>54</v>
      </c>
      <c r="K6" s="22" t="s">
        <v>54</v>
      </c>
      <c r="L6" s="22" t="s">
        <v>54</v>
      </c>
      <c r="M6" s="22" t="s">
        <v>54</v>
      </c>
      <c r="O6" s="22" t="s">
        <v>4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19.5" x14ac:dyDescent="0.45">
      <c r="A7" s="21" t="s">
        <v>55</v>
      </c>
      <c r="C7" s="21" t="s">
        <v>56</v>
      </c>
      <c r="E7" s="21" t="s">
        <v>57</v>
      </c>
      <c r="G7" s="21" t="s">
        <v>58</v>
      </c>
      <c r="I7" s="21" t="s">
        <v>59</v>
      </c>
      <c r="K7" s="21" t="s">
        <v>60</v>
      </c>
      <c r="M7" s="21" t="s">
        <v>53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61</v>
      </c>
      <c r="AG7" s="21" t="s">
        <v>8</v>
      </c>
      <c r="AI7" s="21" t="s">
        <v>9</v>
      </c>
      <c r="AK7" s="23" t="s">
        <v>319</v>
      </c>
    </row>
    <row r="8" spans="1:37" ht="19.5" x14ac:dyDescent="0.45">
      <c r="A8" s="22" t="s">
        <v>55</v>
      </c>
      <c r="C8" s="22" t="s">
        <v>56</v>
      </c>
      <c r="E8" s="22" t="s">
        <v>57</v>
      </c>
      <c r="G8" s="22" t="s">
        <v>58</v>
      </c>
      <c r="I8" s="22" t="s">
        <v>59</v>
      </c>
      <c r="K8" s="22" t="s">
        <v>60</v>
      </c>
      <c r="M8" s="22" t="s">
        <v>53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61</v>
      </c>
      <c r="AG8" s="22" t="s">
        <v>8</v>
      </c>
      <c r="AI8" s="22" t="s">
        <v>9</v>
      </c>
      <c r="AK8" s="22" t="s">
        <v>13</v>
      </c>
    </row>
    <row r="9" spans="1:37" ht="19.5" x14ac:dyDescent="0.5">
      <c r="A9" s="10" t="s">
        <v>62</v>
      </c>
      <c r="C9" s="14" t="s">
        <v>63</v>
      </c>
      <c r="E9" s="14" t="s">
        <v>63</v>
      </c>
      <c r="G9" s="14" t="s">
        <v>64</v>
      </c>
      <c r="I9" s="14" t="s">
        <v>65</v>
      </c>
      <c r="K9" s="15">
        <v>0</v>
      </c>
      <c r="M9" s="15">
        <v>0</v>
      </c>
      <c r="O9" s="15">
        <v>1472</v>
      </c>
      <c r="Q9" s="15">
        <v>1295758202</v>
      </c>
      <c r="S9" s="15">
        <v>1324530445</v>
      </c>
      <c r="U9" s="15">
        <v>0</v>
      </c>
      <c r="W9" s="15">
        <v>0</v>
      </c>
      <c r="Y9" s="15">
        <v>0</v>
      </c>
      <c r="AA9" s="15">
        <v>0</v>
      </c>
      <c r="AC9" s="15">
        <v>1472</v>
      </c>
      <c r="AE9" s="15">
        <v>917311</v>
      </c>
      <c r="AG9" s="15">
        <v>1295758202</v>
      </c>
      <c r="AI9" s="15">
        <v>1350037053</v>
      </c>
      <c r="AK9" s="14" t="s">
        <v>66</v>
      </c>
    </row>
    <row r="10" spans="1:37" ht="19.5" x14ac:dyDescent="0.5">
      <c r="A10" s="10" t="s">
        <v>316</v>
      </c>
      <c r="C10" s="14" t="s">
        <v>63</v>
      </c>
      <c r="E10" s="14" t="s">
        <v>63</v>
      </c>
      <c r="G10" s="14" t="s">
        <v>317</v>
      </c>
      <c r="I10" s="14" t="s">
        <v>318</v>
      </c>
      <c r="K10" s="15">
        <v>0</v>
      </c>
      <c r="M10" s="15">
        <v>0</v>
      </c>
      <c r="O10" s="15">
        <v>2200</v>
      </c>
      <c r="Q10" s="15">
        <v>1293836665</v>
      </c>
      <c r="R10" s="15"/>
      <c r="S10" s="15">
        <v>1317561149</v>
      </c>
      <c r="U10" s="15">
        <v>0</v>
      </c>
      <c r="W10" s="15">
        <v>0</v>
      </c>
      <c r="Y10" s="15">
        <v>0</v>
      </c>
      <c r="AA10" s="15">
        <v>0</v>
      </c>
      <c r="AC10" s="15">
        <v>2200</v>
      </c>
      <c r="AE10" s="15">
        <v>617504</v>
      </c>
      <c r="AG10" s="15">
        <v>1293836665</v>
      </c>
      <c r="AI10" s="15">
        <v>1358262570</v>
      </c>
      <c r="AK10" s="14" t="s">
        <v>66</v>
      </c>
    </row>
    <row r="11" spans="1:37" ht="19.5" x14ac:dyDescent="0.5">
      <c r="A11" s="10" t="s">
        <v>67</v>
      </c>
      <c r="C11" s="14" t="s">
        <v>63</v>
      </c>
      <c r="E11" s="14" t="s">
        <v>63</v>
      </c>
      <c r="G11" s="14" t="s">
        <v>68</v>
      </c>
      <c r="I11" s="14" t="s">
        <v>69</v>
      </c>
      <c r="K11" s="15">
        <v>0</v>
      </c>
      <c r="M11" s="15">
        <v>0</v>
      </c>
      <c r="O11" s="15">
        <v>90041</v>
      </c>
      <c r="Q11" s="15">
        <v>53385054040</v>
      </c>
      <c r="S11" s="15">
        <v>56490486743</v>
      </c>
      <c r="U11" s="15">
        <v>0</v>
      </c>
      <c r="W11" s="15">
        <v>0</v>
      </c>
      <c r="Y11" s="15">
        <v>0</v>
      </c>
      <c r="AA11" s="15">
        <v>0</v>
      </c>
      <c r="AC11" s="15">
        <v>90041</v>
      </c>
      <c r="AE11" s="15">
        <v>641000</v>
      </c>
      <c r="AG11" s="15">
        <v>53385054040</v>
      </c>
      <c r="AI11" s="15">
        <v>57705819924</v>
      </c>
      <c r="AK11" s="14" t="s">
        <v>70</v>
      </c>
    </row>
    <row r="12" spans="1:37" ht="19.5" x14ac:dyDescent="0.5">
      <c r="A12" s="10" t="s">
        <v>71</v>
      </c>
      <c r="C12" s="14" t="s">
        <v>63</v>
      </c>
      <c r="E12" s="14" t="s">
        <v>63</v>
      </c>
      <c r="G12" s="14" t="s">
        <v>72</v>
      </c>
      <c r="I12" s="14" t="s">
        <v>73</v>
      </c>
      <c r="K12" s="15">
        <v>0</v>
      </c>
      <c r="M12" s="15">
        <v>0</v>
      </c>
      <c r="O12" s="15">
        <v>16000</v>
      </c>
      <c r="Q12" s="15">
        <v>9708980431</v>
      </c>
      <c r="S12" s="15">
        <v>9868610990</v>
      </c>
      <c r="U12" s="15">
        <v>0</v>
      </c>
      <c r="W12" s="15">
        <v>0</v>
      </c>
      <c r="Y12" s="15">
        <v>0</v>
      </c>
      <c r="AA12" s="15">
        <v>0</v>
      </c>
      <c r="AC12" s="15">
        <v>16000</v>
      </c>
      <c r="AE12" s="15">
        <v>632999</v>
      </c>
      <c r="AG12" s="15">
        <v>9708980431</v>
      </c>
      <c r="AI12" s="15">
        <v>10126148302</v>
      </c>
      <c r="AK12" s="14" t="s">
        <v>29</v>
      </c>
    </row>
    <row r="13" spans="1:37" ht="19.5" x14ac:dyDescent="0.5">
      <c r="A13" s="10" t="s">
        <v>74</v>
      </c>
      <c r="C13" s="14" t="s">
        <v>63</v>
      </c>
      <c r="E13" s="14" t="s">
        <v>63</v>
      </c>
      <c r="G13" s="14" t="s">
        <v>75</v>
      </c>
      <c r="I13" s="14" t="s">
        <v>76</v>
      </c>
      <c r="K13" s="15">
        <v>0</v>
      </c>
      <c r="M13" s="15">
        <v>0</v>
      </c>
      <c r="O13" s="15">
        <v>90</v>
      </c>
      <c r="Q13" s="15">
        <v>73229292</v>
      </c>
      <c r="S13" s="15">
        <v>75676281</v>
      </c>
      <c r="U13" s="15">
        <v>0</v>
      </c>
      <c r="W13" s="15">
        <v>0</v>
      </c>
      <c r="Y13" s="15">
        <v>0</v>
      </c>
      <c r="AA13" s="15">
        <v>0</v>
      </c>
      <c r="AC13" s="15">
        <v>90</v>
      </c>
      <c r="AE13" s="15">
        <v>854807</v>
      </c>
      <c r="AG13" s="15">
        <v>73229292</v>
      </c>
      <c r="AI13" s="15">
        <v>76918685</v>
      </c>
      <c r="AK13" s="14" t="s">
        <v>20</v>
      </c>
    </row>
    <row r="14" spans="1:37" ht="19.5" x14ac:dyDescent="0.5">
      <c r="A14" s="10" t="s">
        <v>77</v>
      </c>
      <c r="C14" s="14" t="s">
        <v>63</v>
      </c>
      <c r="E14" s="14" t="s">
        <v>63</v>
      </c>
      <c r="G14" s="14" t="s">
        <v>78</v>
      </c>
      <c r="I14" s="14" t="s">
        <v>79</v>
      </c>
      <c r="K14" s="15">
        <v>0</v>
      </c>
      <c r="M14" s="15">
        <v>0</v>
      </c>
      <c r="O14" s="15">
        <v>2442</v>
      </c>
      <c r="Q14" s="15">
        <v>1959619100</v>
      </c>
      <c r="S14" s="15">
        <v>2015774194</v>
      </c>
      <c r="U14" s="15">
        <v>0</v>
      </c>
      <c r="W14" s="15">
        <v>0</v>
      </c>
      <c r="Y14" s="15">
        <v>0</v>
      </c>
      <c r="AA14" s="15">
        <v>0</v>
      </c>
      <c r="AC14" s="15">
        <v>2442</v>
      </c>
      <c r="AE14" s="15">
        <v>840888</v>
      </c>
      <c r="AG14" s="15">
        <v>1959619100</v>
      </c>
      <c r="AI14" s="15">
        <v>2053076308</v>
      </c>
      <c r="AK14" s="14" t="s">
        <v>80</v>
      </c>
    </row>
    <row r="15" spans="1:37" ht="19.5" x14ac:dyDescent="0.5">
      <c r="A15" s="10" t="s">
        <v>81</v>
      </c>
      <c r="C15" s="14" t="s">
        <v>63</v>
      </c>
      <c r="E15" s="14" t="s">
        <v>63</v>
      </c>
      <c r="G15" s="14" t="s">
        <v>82</v>
      </c>
      <c r="I15" s="14" t="s">
        <v>83</v>
      </c>
      <c r="K15" s="15">
        <v>0</v>
      </c>
      <c r="M15" s="15">
        <v>0</v>
      </c>
      <c r="O15" s="15">
        <v>9124</v>
      </c>
      <c r="Q15" s="15">
        <v>7142473849</v>
      </c>
      <c r="S15" s="15">
        <v>7343488751</v>
      </c>
      <c r="U15" s="15">
        <v>0</v>
      </c>
      <c r="W15" s="15">
        <v>0</v>
      </c>
      <c r="Y15" s="15">
        <v>0</v>
      </c>
      <c r="AA15" s="15">
        <v>0</v>
      </c>
      <c r="AC15" s="15">
        <v>9124</v>
      </c>
      <c r="AE15" s="15">
        <v>820000</v>
      </c>
      <c r="AG15" s="15">
        <v>7142473849</v>
      </c>
      <c r="AI15" s="15">
        <v>7480323945</v>
      </c>
      <c r="AK15" s="14" t="s">
        <v>84</v>
      </c>
    </row>
    <row r="16" spans="1:37" ht="19.5" x14ac:dyDescent="0.5">
      <c r="A16" s="10" t="s">
        <v>85</v>
      </c>
      <c r="C16" s="14" t="s">
        <v>63</v>
      </c>
      <c r="E16" s="14" t="s">
        <v>63</v>
      </c>
      <c r="G16" s="14" t="s">
        <v>86</v>
      </c>
      <c r="I16" s="14" t="s">
        <v>87</v>
      </c>
      <c r="K16" s="15">
        <v>0</v>
      </c>
      <c r="M16" s="15">
        <v>0</v>
      </c>
      <c r="O16" s="15">
        <v>12051</v>
      </c>
      <c r="Q16" s="15">
        <v>9393736834</v>
      </c>
      <c r="S16" s="15">
        <v>9687247868</v>
      </c>
      <c r="U16" s="15">
        <v>0</v>
      </c>
      <c r="W16" s="15">
        <v>0</v>
      </c>
      <c r="Y16" s="15">
        <v>0</v>
      </c>
      <c r="AA16" s="15">
        <v>0</v>
      </c>
      <c r="AC16" s="15">
        <v>12051</v>
      </c>
      <c r="AE16" s="15">
        <v>816501</v>
      </c>
      <c r="AG16" s="15">
        <v>9393736834</v>
      </c>
      <c r="AI16" s="15">
        <v>9837870113</v>
      </c>
      <c r="AK16" s="14" t="s">
        <v>29</v>
      </c>
    </row>
    <row r="17" spans="1:37" ht="19.5" x14ac:dyDescent="0.5">
      <c r="A17" s="10" t="s">
        <v>88</v>
      </c>
      <c r="C17" s="14" t="s">
        <v>63</v>
      </c>
      <c r="E17" s="14" t="s">
        <v>63</v>
      </c>
      <c r="G17" s="14" t="s">
        <v>89</v>
      </c>
      <c r="I17" s="14" t="s">
        <v>90</v>
      </c>
      <c r="K17" s="15">
        <v>0</v>
      </c>
      <c r="M17" s="15">
        <v>0</v>
      </c>
      <c r="O17" s="15">
        <v>6839</v>
      </c>
      <c r="Q17" s="15">
        <v>5230472645</v>
      </c>
      <c r="S17" s="15">
        <v>5377898579</v>
      </c>
      <c r="U17" s="15">
        <v>0</v>
      </c>
      <c r="W17" s="15">
        <v>0</v>
      </c>
      <c r="Y17" s="15">
        <v>0</v>
      </c>
      <c r="AA17" s="15">
        <v>0</v>
      </c>
      <c r="AC17" s="15">
        <v>6839</v>
      </c>
      <c r="AE17" s="15">
        <v>801003</v>
      </c>
      <c r="AG17" s="15">
        <v>5230472645</v>
      </c>
      <c r="AI17" s="15">
        <v>5477066618</v>
      </c>
      <c r="AK17" s="14" t="s">
        <v>91</v>
      </c>
    </row>
    <row r="18" spans="1:37" ht="19.5" x14ac:dyDescent="0.5">
      <c r="A18" s="10" t="s">
        <v>92</v>
      </c>
      <c r="C18" s="14" t="s">
        <v>63</v>
      </c>
      <c r="E18" s="14" t="s">
        <v>63</v>
      </c>
      <c r="G18" s="14" t="s">
        <v>93</v>
      </c>
      <c r="I18" s="14" t="s">
        <v>94</v>
      </c>
      <c r="K18" s="15">
        <v>0</v>
      </c>
      <c r="M18" s="15">
        <v>0</v>
      </c>
      <c r="O18" s="15">
        <v>288797</v>
      </c>
      <c r="Q18" s="15">
        <v>219144315221</v>
      </c>
      <c r="S18" s="15">
        <v>226462433342</v>
      </c>
      <c r="U18" s="15">
        <v>0</v>
      </c>
      <c r="W18" s="15">
        <v>0</v>
      </c>
      <c r="Y18" s="15">
        <v>0</v>
      </c>
      <c r="AA18" s="15">
        <v>0</v>
      </c>
      <c r="AC18" s="15">
        <v>288797</v>
      </c>
      <c r="AE18" s="15">
        <v>800000</v>
      </c>
      <c r="AG18" s="15">
        <v>219144315221</v>
      </c>
      <c r="AI18" s="15">
        <v>230995724435</v>
      </c>
      <c r="AK18" s="14" t="s">
        <v>95</v>
      </c>
    </row>
    <row r="19" spans="1:37" ht="19.5" x14ac:dyDescent="0.5">
      <c r="A19" s="10" t="s">
        <v>96</v>
      </c>
      <c r="C19" s="14" t="s">
        <v>63</v>
      </c>
      <c r="E19" s="14" t="s">
        <v>63</v>
      </c>
      <c r="G19" s="14" t="s">
        <v>97</v>
      </c>
      <c r="I19" s="14" t="s">
        <v>98</v>
      </c>
      <c r="K19" s="15">
        <v>0</v>
      </c>
      <c r="M19" s="15">
        <v>0</v>
      </c>
      <c r="O19" s="15">
        <v>64598</v>
      </c>
      <c r="Q19" s="15">
        <v>45929295269</v>
      </c>
      <c r="S19" s="15">
        <v>47516134739</v>
      </c>
      <c r="U19" s="15">
        <v>0</v>
      </c>
      <c r="W19" s="15">
        <v>0</v>
      </c>
      <c r="Y19" s="15">
        <v>0</v>
      </c>
      <c r="AA19" s="15">
        <v>0</v>
      </c>
      <c r="AC19" s="15">
        <v>64598</v>
      </c>
      <c r="AE19" s="15">
        <v>750000</v>
      </c>
      <c r="AG19" s="15">
        <v>45929295269</v>
      </c>
      <c r="AI19" s="15">
        <v>48439718709</v>
      </c>
      <c r="AK19" s="14" t="s">
        <v>99</v>
      </c>
    </row>
    <row r="20" spans="1:37" ht="19.5" x14ac:dyDescent="0.5">
      <c r="A20" s="10" t="s">
        <v>100</v>
      </c>
      <c r="C20" s="14" t="s">
        <v>63</v>
      </c>
      <c r="E20" s="14" t="s">
        <v>63</v>
      </c>
      <c r="G20" s="14" t="s">
        <v>101</v>
      </c>
      <c r="I20" s="14" t="s">
        <v>102</v>
      </c>
      <c r="K20" s="15">
        <v>0</v>
      </c>
      <c r="M20" s="15">
        <v>0</v>
      </c>
      <c r="O20" s="15">
        <v>28231</v>
      </c>
      <c r="Q20" s="15">
        <v>19985262754</v>
      </c>
      <c r="S20" s="15">
        <v>20519652518</v>
      </c>
      <c r="U20" s="15">
        <v>0</v>
      </c>
      <c r="W20" s="15">
        <v>0</v>
      </c>
      <c r="Y20" s="15">
        <v>0</v>
      </c>
      <c r="AA20" s="15">
        <v>0</v>
      </c>
      <c r="AC20" s="15">
        <v>28231</v>
      </c>
      <c r="AE20" s="15">
        <v>740853</v>
      </c>
      <c r="AG20" s="15">
        <v>19985262754</v>
      </c>
      <c r="AI20" s="15">
        <v>20911230195</v>
      </c>
      <c r="AK20" s="14" t="s">
        <v>103</v>
      </c>
    </row>
    <row r="21" spans="1:37" ht="19.5" x14ac:dyDescent="0.5">
      <c r="A21" s="10" t="s">
        <v>104</v>
      </c>
      <c r="C21" s="14" t="s">
        <v>63</v>
      </c>
      <c r="E21" s="14" t="s">
        <v>63</v>
      </c>
      <c r="G21" s="14" t="s">
        <v>105</v>
      </c>
      <c r="I21" s="14" t="s">
        <v>106</v>
      </c>
      <c r="K21" s="15">
        <v>0</v>
      </c>
      <c r="M21" s="15">
        <v>0</v>
      </c>
      <c r="O21" s="15">
        <v>19434</v>
      </c>
      <c r="Q21" s="15">
        <v>12887242386</v>
      </c>
      <c r="S21" s="15">
        <v>13445832199</v>
      </c>
      <c r="U21" s="15">
        <v>0</v>
      </c>
      <c r="W21" s="15">
        <v>0</v>
      </c>
      <c r="Y21" s="15">
        <v>0</v>
      </c>
      <c r="AA21" s="15">
        <v>0</v>
      </c>
      <c r="AC21" s="15">
        <v>19434</v>
      </c>
      <c r="AE21" s="15">
        <v>704398</v>
      </c>
      <c r="AG21" s="15">
        <v>12887242386</v>
      </c>
      <c r="AI21" s="15">
        <v>13686789551</v>
      </c>
      <c r="AK21" s="14" t="s">
        <v>107</v>
      </c>
    </row>
    <row r="22" spans="1:37" ht="19.5" x14ac:dyDescent="0.5">
      <c r="A22" s="10" t="s">
        <v>108</v>
      </c>
      <c r="C22" s="14" t="s">
        <v>63</v>
      </c>
      <c r="E22" s="14" t="s">
        <v>63</v>
      </c>
      <c r="G22" s="14" t="s">
        <v>109</v>
      </c>
      <c r="I22" s="14" t="s">
        <v>110</v>
      </c>
      <c r="K22" s="15">
        <v>0</v>
      </c>
      <c r="M22" s="15">
        <v>0</v>
      </c>
      <c r="O22" s="15">
        <v>3000</v>
      </c>
      <c r="Q22" s="15">
        <v>2712238295</v>
      </c>
      <c r="S22" s="15">
        <v>2775996759</v>
      </c>
      <c r="U22" s="15">
        <v>0</v>
      </c>
      <c r="W22" s="15">
        <v>0</v>
      </c>
      <c r="Y22" s="15">
        <v>0</v>
      </c>
      <c r="AA22" s="15">
        <v>0</v>
      </c>
      <c r="AC22" s="15">
        <v>3000</v>
      </c>
      <c r="AE22" s="15">
        <v>942000</v>
      </c>
      <c r="AG22" s="15">
        <v>2712238295</v>
      </c>
      <c r="AI22" s="15">
        <v>2825487787</v>
      </c>
      <c r="AK22" s="14" t="s">
        <v>111</v>
      </c>
    </row>
    <row r="23" spans="1:37" ht="19.5" x14ac:dyDescent="0.5">
      <c r="A23" s="10" t="s">
        <v>112</v>
      </c>
      <c r="C23" s="14" t="s">
        <v>63</v>
      </c>
      <c r="E23" s="14" t="s">
        <v>63</v>
      </c>
      <c r="G23" s="14" t="s">
        <v>113</v>
      </c>
      <c r="I23" s="14" t="s">
        <v>114</v>
      </c>
      <c r="K23" s="15">
        <v>0</v>
      </c>
      <c r="M23" s="15">
        <v>0</v>
      </c>
      <c r="O23" s="15">
        <v>330997</v>
      </c>
      <c r="Q23" s="15">
        <v>213954025562</v>
      </c>
      <c r="S23" s="15">
        <v>224348815645</v>
      </c>
      <c r="U23" s="15">
        <v>0</v>
      </c>
      <c r="W23" s="15">
        <v>0</v>
      </c>
      <c r="Y23" s="15">
        <v>0</v>
      </c>
      <c r="AA23" s="15">
        <v>0</v>
      </c>
      <c r="AC23" s="15">
        <v>330997</v>
      </c>
      <c r="AE23" s="15">
        <v>693004</v>
      </c>
      <c r="AG23" s="15">
        <v>213954025562</v>
      </c>
      <c r="AI23" s="15">
        <v>229340669456</v>
      </c>
      <c r="AK23" s="14" t="s">
        <v>115</v>
      </c>
    </row>
    <row r="24" spans="1:37" ht="19.5" x14ac:dyDescent="0.5">
      <c r="A24" s="10" t="s">
        <v>116</v>
      </c>
      <c r="C24" s="14" t="s">
        <v>63</v>
      </c>
      <c r="E24" s="14" t="s">
        <v>63</v>
      </c>
      <c r="G24" s="14" t="s">
        <v>117</v>
      </c>
      <c r="I24" s="14" t="s">
        <v>118</v>
      </c>
      <c r="K24" s="15">
        <v>15</v>
      </c>
      <c r="M24" s="15">
        <v>15</v>
      </c>
      <c r="O24" s="15">
        <v>66500</v>
      </c>
      <c r="Q24" s="15">
        <v>65846932592</v>
      </c>
      <c r="S24" s="15">
        <v>66487880387</v>
      </c>
      <c r="U24" s="15">
        <v>0</v>
      </c>
      <c r="W24" s="15">
        <v>0</v>
      </c>
      <c r="Y24" s="15">
        <v>0</v>
      </c>
      <c r="AA24" s="15">
        <v>0</v>
      </c>
      <c r="AC24" s="15">
        <v>66500</v>
      </c>
      <c r="AE24" s="15">
        <v>999999</v>
      </c>
      <c r="AG24" s="15">
        <v>65846932592</v>
      </c>
      <c r="AI24" s="15">
        <v>66487880387</v>
      </c>
      <c r="AK24" s="14" t="s">
        <v>119</v>
      </c>
    </row>
    <row r="25" spans="1:37" ht="19.5" x14ac:dyDescent="0.5">
      <c r="A25" s="10" t="s">
        <v>120</v>
      </c>
      <c r="C25" s="14" t="s">
        <v>63</v>
      </c>
      <c r="E25" s="14" t="s">
        <v>63</v>
      </c>
      <c r="G25" s="14" t="s">
        <v>121</v>
      </c>
      <c r="I25" s="14" t="s">
        <v>122</v>
      </c>
      <c r="K25" s="15">
        <v>15</v>
      </c>
      <c r="M25" s="15">
        <v>15</v>
      </c>
      <c r="O25" s="15">
        <v>562000</v>
      </c>
      <c r="Q25" s="15">
        <v>533353752809</v>
      </c>
      <c r="S25" s="15">
        <v>526003522578</v>
      </c>
      <c r="U25" s="15">
        <v>0</v>
      </c>
      <c r="W25" s="15">
        <v>0</v>
      </c>
      <c r="Y25" s="15">
        <v>0</v>
      </c>
      <c r="AA25" s="15">
        <v>0</v>
      </c>
      <c r="AC25" s="15">
        <v>562000</v>
      </c>
      <c r="AE25" s="15">
        <v>957941</v>
      </c>
      <c r="AG25" s="15">
        <v>533353752809</v>
      </c>
      <c r="AI25" s="15">
        <v>538265263734</v>
      </c>
      <c r="AK25" s="14" t="s">
        <v>123</v>
      </c>
    </row>
    <row r="26" spans="1:37" ht="19.5" x14ac:dyDescent="0.5">
      <c r="A26" s="10" t="s">
        <v>124</v>
      </c>
      <c r="C26" s="14" t="s">
        <v>63</v>
      </c>
      <c r="E26" s="14" t="s">
        <v>63</v>
      </c>
      <c r="G26" s="14" t="s">
        <v>125</v>
      </c>
      <c r="I26" s="14" t="s">
        <v>126</v>
      </c>
      <c r="K26" s="15">
        <v>18</v>
      </c>
      <c r="M26" s="15">
        <v>18</v>
      </c>
      <c r="O26" s="15">
        <v>84645</v>
      </c>
      <c r="Q26" s="15">
        <v>84656448512</v>
      </c>
      <c r="S26" s="15">
        <v>84629658093</v>
      </c>
      <c r="U26" s="15">
        <v>370800</v>
      </c>
      <c r="W26" s="15">
        <v>370867257506</v>
      </c>
      <c r="Y26" s="15">
        <v>50000</v>
      </c>
      <c r="AA26" s="15">
        <v>50390865000</v>
      </c>
      <c r="AC26" s="15">
        <v>405445</v>
      </c>
      <c r="AE26" s="15">
        <v>1000001</v>
      </c>
      <c r="AG26" s="15">
        <v>405515123656</v>
      </c>
      <c r="AI26" s="15">
        <v>405371918465</v>
      </c>
      <c r="AK26" s="14" t="s">
        <v>127</v>
      </c>
    </row>
    <row r="27" spans="1:37" ht="19.5" x14ac:dyDescent="0.5">
      <c r="A27" s="10" t="s">
        <v>128</v>
      </c>
      <c r="C27" s="14" t="s">
        <v>63</v>
      </c>
      <c r="E27" s="14" t="s">
        <v>63</v>
      </c>
      <c r="G27" s="14" t="s">
        <v>129</v>
      </c>
      <c r="I27" s="14" t="s">
        <v>130</v>
      </c>
      <c r="K27" s="15">
        <v>18</v>
      </c>
      <c r="M27" s="15">
        <v>18</v>
      </c>
      <c r="O27" s="15">
        <v>760000</v>
      </c>
      <c r="Q27" s="15">
        <v>699184800000</v>
      </c>
      <c r="S27" s="15">
        <v>725625136601</v>
      </c>
      <c r="U27" s="15">
        <v>0</v>
      </c>
      <c r="W27" s="15">
        <v>0</v>
      </c>
      <c r="Y27" s="15">
        <v>0</v>
      </c>
      <c r="AA27" s="15">
        <v>0</v>
      </c>
      <c r="AC27" s="15">
        <v>760000</v>
      </c>
      <c r="AE27" s="15">
        <v>901624</v>
      </c>
      <c r="AG27" s="15">
        <v>699184800000</v>
      </c>
      <c r="AI27" s="15">
        <v>685110041294</v>
      </c>
      <c r="AK27" s="14" t="s">
        <v>131</v>
      </c>
    </row>
    <row r="28" spans="1:37" ht="19.5" x14ac:dyDescent="0.5">
      <c r="A28" s="10" t="s">
        <v>132</v>
      </c>
      <c r="C28" s="14" t="s">
        <v>63</v>
      </c>
      <c r="E28" s="14" t="s">
        <v>63</v>
      </c>
      <c r="G28" s="14" t="s">
        <v>133</v>
      </c>
      <c r="I28" s="14" t="s">
        <v>134</v>
      </c>
      <c r="K28" s="15">
        <v>16</v>
      </c>
      <c r="M28" s="15">
        <v>16</v>
      </c>
      <c r="O28" s="15">
        <v>319000</v>
      </c>
      <c r="Q28" s="15">
        <v>299965270000</v>
      </c>
      <c r="S28" s="15">
        <v>304192700078</v>
      </c>
      <c r="U28" s="15">
        <v>0</v>
      </c>
      <c r="W28" s="15">
        <v>0</v>
      </c>
      <c r="Y28" s="15">
        <v>0</v>
      </c>
      <c r="AA28" s="15">
        <v>0</v>
      </c>
      <c r="AC28" s="15">
        <v>319000</v>
      </c>
      <c r="AE28" s="15">
        <v>954248</v>
      </c>
      <c r="AG28" s="15">
        <v>299965270000</v>
      </c>
      <c r="AI28" s="15">
        <v>304349938573</v>
      </c>
      <c r="AK28" s="14" t="s">
        <v>135</v>
      </c>
    </row>
    <row r="29" spans="1:37" ht="19.5" x14ac:dyDescent="0.5">
      <c r="A29" s="10" t="s">
        <v>136</v>
      </c>
      <c r="C29" s="14" t="s">
        <v>63</v>
      </c>
      <c r="E29" s="14" t="s">
        <v>63</v>
      </c>
      <c r="G29" s="14" t="s">
        <v>137</v>
      </c>
      <c r="I29" s="14" t="s">
        <v>138</v>
      </c>
      <c r="K29" s="15">
        <v>17</v>
      </c>
      <c r="M29" s="15">
        <v>17</v>
      </c>
      <c r="O29" s="15">
        <v>540000</v>
      </c>
      <c r="Q29" s="15">
        <v>500806800000</v>
      </c>
      <c r="S29" s="15">
        <v>505797587568</v>
      </c>
      <c r="U29" s="15">
        <v>0</v>
      </c>
      <c r="W29" s="15">
        <v>0</v>
      </c>
      <c r="Y29" s="15">
        <v>0</v>
      </c>
      <c r="AA29" s="15">
        <v>0</v>
      </c>
      <c r="AC29" s="15">
        <v>540000</v>
      </c>
      <c r="AE29" s="15">
        <v>937935</v>
      </c>
      <c r="AG29" s="15">
        <v>500806800000</v>
      </c>
      <c r="AI29" s="15">
        <v>506393099611</v>
      </c>
      <c r="AK29" s="14" t="s">
        <v>139</v>
      </c>
    </row>
    <row r="30" spans="1:37" ht="19.5" x14ac:dyDescent="0.5">
      <c r="A30" s="10" t="s">
        <v>140</v>
      </c>
      <c r="C30" s="14" t="s">
        <v>63</v>
      </c>
      <c r="E30" s="14" t="s">
        <v>63</v>
      </c>
      <c r="G30" s="14" t="s">
        <v>141</v>
      </c>
      <c r="I30" s="14" t="s">
        <v>142</v>
      </c>
      <c r="K30" s="15">
        <v>17</v>
      </c>
      <c r="M30" s="15">
        <v>17</v>
      </c>
      <c r="O30" s="15">
        <v>0</v>
      </c>
      <c r="Q30" s="15">
        <v>0</v>
      </c>
      <c r="S30" s="15">
        <v>0</v>
      </c>
      <c r="U30" s="15">
        <v>216000</v>
      </c>
      <c r="W30" s="15">
        <v>200467903380</v>
      </c>
      <c r="Y30" s="15">
        <v>0</v>
      </c>
      <c r="AA30" s="15">
        <v>0</v>
      </c>
      <c r="AC30" s="15">
        <v>216000</v>
      </c>
      <c r="AE30" s="15">
        <v>930180</v>
      </c>
      <c r="AG30" s="15">
        <v>200467903380</v>
      </c>
      <c r="AI30" s="15">
        <v>200882463453</v>
      </c>
      <c r="AK30" s="14" t="s">
        <v>143</v>
      </c>
    </row>
    <row r="31" spans="1:37" ht="20.25" thickBot="1" x14ac:dyDescent="0.5">
      <c r="O31" s="11">
        <f>SUM(O9:O30)</f>
        <v>3207461</v>
      </c>
      <c r="P31" s="16"/>
      <c r="Q31" s="11">
        <f>SUM(Q9:Q30)</f>
        <v>2787909544458</v>
      </c>
      <c r="R31" s="16"/>
      <c r="S31" s="11">
        <f>SUM(S9:S30)</f>
        <v>2841306625507</v>
      </c>
      <c r="T31" s="16"/>
      <c r="U31" s="11">
        <f>SUM(U10:U30)</f>
        <v>586800</v>
      </c>
      <c r="V31" s="16"/>
      <c r="W31" s="11">
        <f>SUM(W10:W30)</f>
        <v>571335160886</v>
      </c>
      <c r="X31" s="16"/>
      <c r="Y31" s="11">
        <f>SUM(Y10:Y30)</f>
        <v>50000</v>
      </c>
      <c r="Z31" s="16"/>
      <c r="AA31" s="11">
        <f>SUM(AA10:AA30)</f>
        <v>50390865000</v>
      </c>
      <c r="AB31" s="16"/>
      <c r="AC31" s="11">
        <f>SUM(AC9:AC30)</f>
        <v>3744261</v>
      </c>
      <c r="AD31" s="16"/>
      <c r="AE31" s="11"/>
      <c r="AF31" s="16"/>
      <c r="AG31" s="11">
        <f>SUM(AG9:AG30)</f>
        <v>3309236122982</v>
      </c>
      <c r="AH31" s="16"/>
      <c r="AI31" s="11">
        <f>SUM(AI9:AI30)</f>
        <v>3348525749168</v>
      </c>
    </row>
    <row r="32" spans="1:37" ht="18.7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rightToLeft="1" zoomScaleNormal="100" workbookViewId="0">
      <selection activeCell="G24" sqref="G24"/>
    </sheetView>
  </sheetViews>
  <sheetFormatPr defaultColWidth="9.125" defaultRowHeight="18.75" x14ac:dyDescent="0.45"/>
  <cols>
    <col min="1" max="1" width="26.625" style="1" bestFit="1" customWidth="1"/>
    <col min="2" max="2" width="1" style="1" customWidth="1"/>
    <col min="3" max="3" width="11.625" style="1" bestFit="1" customWidth="1"/>
    <col min="4" max="4" width="1" style="1" customWidth="1"/>
    <col min="5" max="5" width="9.875" style="1" bestFit="1" customWidth="1"/>
    <col min="6" max="6" width="1" style="1" customWidth="1"/>
    <col min="7" max="7" width="15.375" style="1" bestFit="1" customWidth="1"/>
    <col min="8" max="8" width="1" style="1" customWidth="1"/>
    <col min="9" max="9" width="10.7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9.125" style="1" customWidth="1"/>
    <col min="16" max="16384" width="9.125" style="1"/>
  </cols>
  <sheetData>
    <row r="2" spans="1:13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6" spans="1:13" ht="21" x14ac:dyDescent="0.45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1" x14ac:dyDescent="0.45">
      <c r="A7" s="19" t="s">
        <v>3</v>
      </c>
      <c r="C7" s="19" t="s">
        <v>7</v>
      </c>
      <c r="E7" s="19" t="s">
        <v>144</v>
      </c>
      <c r="G7" s="19" t="s">
        <v>145</v>
      </c>
      <c r="I7" s="19" t="s">
        <v>146</v>
      </c>
      <c r="K7" s="19" t="s">
        <v>147</v>
      </c>
      <c r="M7" s="17" t="s">
        <v>148</v>
      </c>
    </row>
    <row r="8" spans="1:13" ht="21" x14ac:dyDescent="0.55000000000000004">
      <c r="A8" s="2" t="s">
        <v>120</v>
      </c>
      <c r="C8" s="3">
        <v>562000</v>
      </c>
      <c r="E8" s="3">
        <v>999999</v>
      </c>
      <c r="G8" s="3">
        <v>957941</v>
      </c>
      <c r="I8" s="1" t="s">
        <v>149</v>
      </c>
      <c r="K8" s="8">
        <v>538362842000</v>
      </c>
      <c r="M8" s="4" t="s">
        <v>315</v>
      </c>
    </row>
    <row r="9" spans="1:13" ht="21" x14ac:dyDescent="0.55000000000000004">
      <c r="A9" s="2" t="s">
        <v>17</v>
      </c>
      <c r="C9" s="3">
        <v>110000000</v>
      </c>
      <c r="E9" s="3">
        <v>1860</v>
      </c>
      <c r="G9" s="3">
        <v>1859</v>
      </c>
      <c r="I9" s="1" t="s">
        <v>150</v>
      </c>
      <c r="K9" s="8">
        <v>204490000000</v>
      </c>
      <c r="M9" s="4" t="s">
        <v>315</v>
      </c>
    </row>
    <row r="10" spans="1:13" ht="21" x14ac:dyDescent="0.55000000000000004">
      <c r="A10" s="2" t="s">
        <v>140</v>
      </c>
      <c r="C10" s="3">
        <v>216000</v>
      </c>
      <c r="E10" s="3">
        <v>987000</v>
      </c>
      <c r="G10" s="3">
        <v>930180</v>
      </c>
      <c r="I10" s="1" t="s">
        <v>151</v>
      </c>
      <c r="K10" s="8">
        <v>200918880000</v>
      </c>
      <c r="M10" s="4" t="s">
        <v>315</v>
      </c>
    </row>
    <row r="11" spans="1:13" ht="21" x14ac:dyDescent="0.55000000000000004">
      <c r="A11" s="2" t="s">
        <v>136</v>
      </c>
      <c r="C11" s="3">
        <v>540000</v>
      </c>
      <c r="E11" s="3">
        <v>975000</v>
      </c>
      <c r="G11" s="3">
        <v>937935</v>
      </c>
      <c r="I11" s="1" t="s">
        <v>152</v>
      </c>
      <c r="K11" s="8">
        <v>506484900000</v>
      </c>
      <c r="M11" s="4" t="s">
        <v>315</v>
      </c>
    </row>
    <row r="12" spans="1:13" ht="21" x14ac:dyDescent="0.55000000000000004">
      <c r="A12" s="2" t="s">
        <v>128</v>
      </c>
      <c r="C12" s="3">
        <v>760000</v>
      </c>
      <c r="E12" s="3">
        <v>919980</v>
      </c>
      <c r="G12" s="3">
        <v>901624</v>
      </c>
      <c r="I12" s="1" t="s">
        <v>153</v>
      </c>
      <c r="K12" s="8">
        <v>685234240000</v>
      </c>
      <c r="M12" s="4" t="s">
        <v>315</v>
      </c>
    </row>
    <row r="13" spans="1:13" ht="21" x14ac:dyDescent="0.55000000000000004">
      <c r="A13" s="2" t="s">
        <v>132</v>
      </c>
      <c r="C13" s="3">
        <v>319000</v>
      </c>
      <c r="E13" s="3">
        <v>960000</v>
      </c>
      <c r="G13" s="3">
        <v>954248</v>
      </c>
      <c r="I13" s="1" t="s">
        <v>154</v>
      </c>
      <c r="K13" s="8">
        <v>304405112000</v>
      </c>
      <c r="M13" s="4" t="s">
        <v>315</v>
      </c>
    </row>
    <row r="14" spans="1:13" ht="21" x14ac:dyDescent="0.45">
      <c r="K14" s="12"/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O18" sqref="O18"/>
    </sheetView>
  </sheetViews>
  <sheetFormatPr defaultColWidth="9.125" defaultRowHeight="18.75" x14ac:dyDescent="0.45"/>
  <cols>
    <col min="1" max="1" width="30.625" style="1" bestFit="1" customWidth="1"/>
    <col min="2" max="2" width="1" style="1" customWidth="1"/>
    <col min="3" max="3" width="11.625" style="1" bestFit="1" customWidth="1"/>
    <col min="4" max="4" width="1" style="1" customWidth="1"/>
    <col min="5" max="5" width="7" style="1" bestFit="1" customWidth="1"/>
    <col min="6" max="6" width="1" style="1" customWidth="1"/>
    <col min="7" max="7" width="8.125" style="1" bestFit="1" customWidth="1"/>
    <col min="8" max="8" width="1" style="1" customWidth="1"/>
    <col min="9" max="9" width="14.25" style="1" bestFit="1" customWidth="1"/>
    <col min="10" max="10" width="1" style="1" customWidth="1"/>
    <col min="11" max="11" width="4.75" style="1" bestFit="1" customWidth="1"/>
    <col min="12" max="12" width="1" style="1" customWidth="1"/>
    <col min="13" max="13" width="11.2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4.75" style="1" bestFit="1" customWidth="1"/>
    <col min="18" max="18" width="1" style="1" customWidth="1"/>
    <col min="19" max="19" width="11.25" style="1" bestFit="1" customWidth="1"/>
    <col min="20" max="20" width="1" style="1" customWidth="1"/>
    <col min="21" max="21" width="4.75" style="1" bestFit="1" customWidth="1"/>
    <col min="22" max="22" width="1" style="1" customWidth="1"/>
    <col min="23" max="23" width="9" style="1" bestFit="1" customWidth="1"/>
    <col min="24" max="24" width="1" style="1" customWidth="1"/>
    <col min="25" max="25" width="4.75" style="1" bestFit="1" customWidth="1"/>
    <col min="26" max="26" width="1" style="1" customWidth="1"/>
    <col min="27" max="27" width="11.25" style="1" bestFit="1" customWidth="1"/>
    <col min="28" max="28" width="1" style="1" customWidth="1"/>
    <col min="29" max="29" width="14" style="1" bestFit="1" customWidth="1"/>
    <col min="30" max="30" width="1" style="1" customWidth="1"/>
    <col min="31" max="31" width="15.5" style="1" bestFit="1" customWidth="1"/>
    <col min="32" max="32" width="1" style="1" customWidth="1"/>
    <col min="33" max="33" width="9.125" style="1" customWidth="1"/>
    <col min="34" max="16384" width="9.125" style="1"/>
  </cols>
  <sheetData>
    <row r="2" spans="1:31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2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6" spans="1:31" ht="21" x14ac:dyDescent="0.45">
      <c r="A6" s="17" t="s">
        <v>155</v>
      </c>
      <c r="B6" s="17" t="s">
        <v>155</v>
      </c>
      <c r="C6" s="17" t="s">
        <v>155</v>
      </c>
      <c r="D6" s="17" t="s">
        <v>155</v>
      </c>
      <c r="E6" s="17" t="s">
        <v>155</v>
      </c>
      <c r="F6" s="17" t="s">
        <v>155</v>
      </c>
      <c r="G6" s="17" t="s">
        <v>155</v>
      </c>
      <c r="H6" s="17" t="s">
        <v>155</v>
      </c>
      <c r="I6" s="17" t="s">
        <v>155</v>
      </c>
      <c r="K6" s="17" t="s">
        <v>4</v>
      </c>
      <c r="L6" s="17" t="s">
        <v>4</v>
      </c>
      <c r="M6" s="17" t="s">
        <v>4</v>
      </c>
      <c r="N6" s="17" t="s">
        <v>4</v>
      </c>
      <c r="O6" s="17" t="s">
        <v>4</v>
      </c>
      <c r="Q6" s="17" t="s">
        <v>5</v>
      </c>
      <c r="R6" s="17" t="s">
        <v>5</v>
      </c>
      <c r="S6" s="17" t="s">
        <v>5</v>
      </c>
      <c r="T6" s="17" t="s">
        <v>5</v>
      </c>
      <c r="U6" s="17" t="s">
        <v>5</v>
      </c>
      <c r="V6" s="17" t="s">
        <v>5</v>
      </c>
      <c r="W6" s="17" t="s">
        <v>5</v>
      </c>
      <c r="Y6" s="17" t="s">
        <v>6</v>
      </c>
      <c r="Z6" s="17" t="s">
        <v>6</v>
      </c>
      <c r="AA6" s="17" t="s">
        <v>6</v>
      </c>
      <c r="AB6" s="17" t="s">
        <v>6</v>
      </c>
      <c r="AC6" s="17" t="s">
        <v>6</v>
      </c>
      <c r="AD6" s="17" t="s">
        <v>6</v>
      </c>
      <c r="AE6" s="17" t="s">
        <v>6</v>
      </c>
    </row>
    <row r="7" spans="1:31" ht="21" x14ac:dyDescent="0.45">
      <c r="A7" s="17" t="s">
        <v>156</v>
      </c>
      <c r="C7" s="17" t="s">
        <v>59</v>
      </c>
      <c r="E7" s="17" t="s">
        <v>60</v>
      </c>
      <c r="G7" s="17" t="s">
        <v>157</v>
      </c>
      <c r="I7" s="17" t="s">
        <v>57</v>
      </c>
      <c r="K7" s="17" t="s">
        <v>7</v>
      </c>
      <c r="M7" s="17" t="s">
        <v>8</v>
      </c>
      <c r="O7" s="17" t="s">
        <v>9</v>
      </c>
      <c r="Q7" s="17" t="s">
        <v>10</v>
      </c>
      <c r="R7" s="17" t="s">
        <v>10</v>
      </c>
      <c r="S7" s="17" t="s">
        <v>10</v>
      </c>
      <c r="U7" s="17" t="s">
        <v>11</v>
      </c>
      <c r="V7" s="17" t="s">
        <v>11</v>
      </c>
      <c r="W7" s="17" t="s">
        <v>11</v>
      </c>
      <c r="Y7" s="17" t="s">
        <v>7</v>
      </c>
      <c r="AA7" s="17" t="s">
        <v>8</v>
      </c>
      <c r="AC7" s="17" t="s">
        <v>9</v>
      </c>
      <c r="AE7" s="17" t="s">
        <v>158</v>
      </c>
    </row>
    <row r="8" spans="1:31" ht="21" x14ac:dyDescent="0.45">
      <c r="A8" s="17" t="s">
        <v>156</v>
      </c>
      <c r="C8" s="17" t="s">
        <v>59</v>
      </c>
      <c r="E8" s="17" t="s">
        <v>60</v>
      </c>
      <c r="G8" s="17" t="s">
        <v>157</v>
      </c>
      <c r="I8" s="17" t="s">
        <v>57</v>
      </c>
      <c r="K8" s="17" t="s">
        <v>7</v>
      </c>
      <c r="M8" s="17" t="s">
        <v>8</v>
      </c>
      <c r="O8" s="17" t="s">
        <v>9</v>
      </c>
      <c r="Q8" s="17" t="s">
        <v>7</v>
      </c>
      <c r="S8" s="17" t="s">
        <v>8</v>
      </c>
      <c r="U8" s="17" t="s">
        <v>7</v>
      </c>
      <c r="W8" s="17" t="s">
        <v>14</v>
      </c>
      <c r="Y8" s="17" t="s">
        <v>7</v>
      </c>
      <c r="AA8" s="17" t="s">
        <v>8</v>
      </c>
      <c r="AC8" s="17" t="s">
        <v>9</v>
      </c>
      <c r="AE8" s="17" t="s">
        <v>158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rightToLeft="1" topLeftCell="A19" zoomScaleNormal="100" workbookViewId="0">
      <selection activeCell="M20" sqref="M20:N20"/>
    </sheetView>
  </sheetViews>
  <sheetFormatPr defaultColWidth="9.125" defaultRowHeight="18.75" x14ac:dyDescent="0.45"/>
  <cols>
    <col min="1" max="1" width="22.875" style="1" bestFit="1" customWidth="1"/>
    <col min="2" max="2" width="1" style="1" customWidth="1"/>
    <col min="3" max="3" width="23.25" style="1" bestFit="1" customWidth="1"/>
    <col min="4" max="4" width="1" style="1" customWidth="1"/>
    <col min="5" max="5" width="12.375" style="1" bestFit="1" customWidth="1"/>
    <col min="6" max="6" width="1" style="1" customWidth="1"/>
    <col min="7" max="7" width="10.5" style="1" bestFit="1" customWidth="1"/>
    <col min="8" max="8" width="1" style="1" customWidth="1"/>
    <col min="9" max="9" width="7.375" style="1" bestFit="1" customWidth="1"/>
    <col min="10" max="10" width="1" style="1" customWidth="1"/>
    <col min="11" max="11" width="17.25" style="1" bestFit="1" customWidth="1"/>
    <col min="12" max="12" width="1" style="1" customWidth="1"/>
    <col min="13" max="13" width="16.75" style="1" bestFit="1" customWidth="1"/>
    <col min="14" max="14" width="1" style="1" customWidth="1"/>
    <col min="15" max="15" width="17.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6.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 x14ac:dyDescent="0.45">
      <c r="A6" s="18" t="s">
        <v>159</v>
      </c>
      <c r="C6" s="19" t="s">
        <v>160</v>
      </c>
      <c r="D6" s="19" t="s">
        <v>160</v>
      </c>
      <c r="E6" s="19" t="s">
        <v>160</v>
      </c>
      <c r="F6" s="19" t="s">
        <v>160</v>
      </c>
      <c r="G6" s="19" t="s">
        <v>160</v>
      </c>
      <c r="H6" s="19" t="s">
        <v>160</v>
      </c>
      <c r="I6" s="19" t="s">
        <v>160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1" x14ac:dyDescent="0.45">
      <c r="A7" s="19" t="s">
        <v>159</v>
      </c>
      <c r="C7" s="19" t="s">
        <v>161</v>
      </c>
      <c r="E7" s="19" t="s">
        <v>162</v>
      </c>
      <c r="G7" s="19" t="s">
        <v>163</v>
      </c>
      <c r="I7" s="19" t="s">
        <v>60</v>
      </c>
      <c r="K7" s="19" t="s">
        <v>164</v>
      </c>
      <c r="M7" s="19" t="s">
        <v>165</v>
      </c>
      <c r="O7" s="19" t="s">
        <v>166</v>
      </c>
      <c r="Q7" s="19" t="s">
        <v>164</v>
      </c>
      <c r="S7" s="19" t="s">
        <v>158</v>
      </c>
    </row>
    <row r="8" spans="1:19" ht="21" x14ac:dyDescent="0.55000000000000004">
      <c r="A8" s="2" t="s">
        <v>167</v>
      </c>
      <c r="C8" s="1" t="s">
        <v>168</v>
      </c>
      <c r="E8" s="1" t="s">
        <v>169</v>
      </c>
      <c r="G8" s="1" t="s">
        <v>170</v>
      </c>
      <c r="I8" s="1">
        <v>0</v>
      </c>
      <c r="K8" s="3">
        <v>3133311644</v>
      </c>
      <c r="M8" s="3">
        <v>292169669041</v>
      </c>
      <c r="O8" s="3">
        <v>294487469377</v>
      </c>
      <c r="Q8" s="3">
        <v>815511308</v>
      </c>
      <c r="S8" s="1" t="s">
        <v>66</v>
      </c>
    </row>
    <row r="9" spans="1:19" ht="21" x14ac:dyDescent="0.55000000000000004">
      <c r="A9" s="2" t="s">
        <v>171</v>
      </c>
      <c r="C9" s="1" t="s">
        <v>172</v>
      </c>
      <c r="E9" s="1" t="s">
        <v>173</v>
      </c>
      <c r="G9" s="1" t="s">
        <v>170</v>
      </c>
      <c r="I9" s="1">
        <v>0</v>
      </c>
      <c r="K9" s="3">
        <v>118652</v>
      </c>
      <c r="M9" s="3">
        <v>16986301369</v>
      </c>
      <c r="O9" s="3">
        <v>16985900000</v>
      </c>
      <c r="Q9" s="3">
        <v>520021</v>
      </c>
      <c r="S9" s="1" t="s">
        <v>20</v>
      </c>
    </row>
    <row r="10" spans="1:19" ht="21" x14ac:dyDescent="0.55000000000000004">
      <c r="A10" s="2" t="s">
        <v>174</v>
      </c>
      <c r="C10" s="1" t="s">
        <v>175</v>
      </c>
      <c r="E10" s="1" t="s">
        <v>169</v>
      </c>
      <c r="G10" s="1" t="s">
        <v>176</v>
      </c>
      <c r="I10" s="1">
        <v>0</v>
      </c>
      <c r="K10" s="3">
        <v>22171493852</v>
      </c>
      <c r="M10" s="3">
        <v>2425280003988</v>
      </c>
      <c r="O10" s="3">
        <v>2431244398704</v>
      </c>
      <c r="Q10" s="3">
        <v>16207099136</v>
      </c>
      <c r="S10" s="1" t="s">
        <v>177</v>
      </c>
    </row>
    <row r="11" spans="1:19" ht="21" x14ac:dyDescent="0.55000000000000004">
      <c r="A11" s="2" t="s">
        <v>167</v>
      </c>
      <c r="C11" s="1" t="s">
        <v>178</v>
      </c>
      <c r="E11" s="1" t="s">
        <v>179</v>
      </c>
      <c r="G11" s="1" t="s">
        <v>176</v>
      </c>
      <c r="I11" s="1">
        <v>20</v>
      </c>
      <c r="K11" s="3">
        <v>7490000000</v>
      </c>
      <c r="M11" s="3">
        <v>0</v>
      </c>
      <c r="O11" s="3">
        <v>0</v>
      </c>
      <c r="Q11" s="3">
        <v>7490000000</v>
      </c>
      <c r="S11" s="1" t="s">
        <v>84</v>
      </c>
    </row>
    <row r="12" spans="1:19" ht="21" x14ac:dyDescent="0.55000000000000004">
      <c r="A12" s="2" t="s">
        <v>171</v>
      </c>
      <c r="C12" s="1" t="s">
        <v>180</v>
      </c>
      <c r="E12" s="1" t="s">
        <v>169</v>
      </c>
      <c r="G12" s="1" t="s">
        <v>176</v>
      </c>
      <c r="I12" s="1">
        <v>0</v>
      </c>
      <c r="K12" s="3">
        <v>320341</v>
      </c>
      <c r="M12" s="3">
        <v>93038752721</v>
      </c>
      <c r="O12" s="3">
        <v>93038750000</v>
      </c>
      <c r="Q12" s="3">
        <v>323062</v>
      </c>
      <c r="S12" s="1" t="s">
        <v>20</v>
      </c>
    </row>
    <row r="13" spans="1:19" ht="21" x14ac:dyDescent="0.55000000000000004">
      <c r="A13" s="2" t="s">
        <v>171</v>
      </c>
      <c r="C13" s="1" t="s">
        <v>181</v>
      </c>
      <c r="E13" s="1" t="s">
        <v>179</v>
      </c>
      <c r="G13" s="1" t="s">
        <v>182</v>
      </c>
      <c r="I13" s="1">
        <v>20</v>
      </c>
      <c r="K13" s="3">
        <v>1000000000000</v>
      </c>
      <c r="M13" s="3">
        <v>0</v>
      </c>
      <c r="O13" s="3">
        <v>0</v>
      </c>
      <c r="Q13" s="3">
        <v>1000000000000</v>
      </c>
      <c r="S13" s="1" t="s">
        <v>183</v>
      </c>
    </row>
    <row r="14" spans="1:19" ht="21" x14ac:dyDescent="0.55000000000000004">
      <c r="A14" s="2" t="s">
        <v>167</v>
      </c>
      <c r="C14" s="1" t="s">
        <v>184</v>
      </c>
      <c r="E14" s="1" t="s">
        <v>179</v>
      </c>
      <c r="G14" s="1" t="s">
        <v>182</v>
      </c>
      <c r="I14" s="1">
        <v>20</v>
      </c>
      <c r="K14" s="3">
        <v>100000000000</v>
      </c>
      <c r="M14" s="3">
        <v>0</v>
      </c>
      <c r="O14" s="3">
        <v>0</v>
      </c>
      <c r="Q14" s="3">
        <v>100000000000</v>
      </c>
      <c r="S14" s="1" t="s">
        <v>185</v>
      </c>
    </row>
    <row r="15" spans="1:19" ht="21" x14ac:dyDescent="0.55000000000000004">
      <c r="A15" s="2" t="s">
        <v>174</v>
      </c>
      <c r="C15" s="1" t="s">
        <v>186</v>
      </c>
      <c r="E15" s="1" t="s">
        <v>169</v>
      </c>
      <c r="G15" s="1" t="s">
        <v>187</v>
      </c>
      <c r="I15" s="1">
        <v>20</v>
      </c>
      <c r="K15" s="3">
        <v>900000000000</v>
      </c>
      <c r="M15" s="3">
        <v>0</v>
      </c>
      <c r="O15" s="3">
        <v>0</v>
      </c>
      <c r="Q15" s="3">
        <v>900000000000</v>
      </c>
      <c r="S15" s="1" t="s">
        <v>188</v>
      </c>
    </row>
    <row r="16" spans="1:19" ht="21" x14ac:dyDescent="0.55000000000000004">
      <c r="A16" s="2" t="s">
        <v>174</v>
      </c>
      <c r="C16" s="1" t="s">
        <v>189</v>
      </c>
      <c r="E16" s="1" t="s">
        <v>173</v>
      </c>
      <c r="G16" s="1" t="s">
        <v>187</v>
      </c>
      <c r="I16" s="1">
        <v>0</v>
      </c>
      <c r="K16" s="3">
        <v>25500</v>
      </c>
      <c r="M16" s="3">
        <v>0</v>
      </c>
      <c r="O16" s="3">
        <v>0</v>
      </c>
      <c r="Q16" s="3">
        <v>25500</v>
      </c>
      <c r="S16" s="1" t="s">
        <v>20</v>
      </c>
    </row>
    <row r="17" spans="1:19" ht="21" x14ac:dyDescent="0.55000000000000004">
      <c r="A17" s="2" t="s">
        <v>171</v>
      </c>
      <c r="C17" s="1" t="s">
        <v>190</v>
      </c>
      <c r="E17" s="1" t="s">
        <v>191</v>
      </c>
      <c r="G17" s="1" t="s">
        <v>192</v>
      </c>
      <c r="I17" s="1">
        <v>0</v>
      </c>
      <c r="K17" s="3">
        <v>715340</v>
      </c>
      <c r="M17" s="3">
        <v>424660000</v>
      </c>
      <c r="O17" s="3">
        <v>424744930</v>
      </c>
      <c r="Q17" s="3">
        <v>630410</v>
      </c>
      <c r="S17" s="1" t="s">
        <v>20</v>
      </c>
    </row>
    <row r="18" spans="1:19" ht="21" x14ac:dyDescent="0.55000000000000004">
      <c r="A18" s="2" t="s">
        <v>167</v>
      </c>
      <c r="C18" s="1" t="s">
        <v>193</v>
      </c>
      <c r="E18" s="1" t="s">
        <v>179</v>
      </c>
      <c r="G18" s="1" t="s">
        <v>194</v>
      </c>
      <c r="I18" s="1">
        <v>18</v>
      </c>
      <c r="K18" s="3">
        <v>269000000000</v>
      </c>
      <c r="M18" s="3">
        <v>0</v>
      </c>
      <c r="O18" s="3">
        <v>269000000000</v>
      </c>
      <c r="Q18" s="3">
        <v>0</v>
      </c>
      <c r="S18" s="1" t="s">
        <v>20</v>
      </c>
    </row>
    <row r="19" spans="1:19" ht="21" x14ac:dyDescent="0.55000000000000004">
      <c r="A19" s="2" t="s">
        <v>195</v>
      </c>
      <c r="C19" s="1" t="s">
        <v>196</v>
      </c>
      <c r="E19" s="1" t="s">
        <v>169</v>
      </c>
      <c r="G19" s="1" t="s">
        <v>197</v>
      </c>
      <c r="I19" s="1">
        <v>0</v>
      </c>
      <c r="K19" s="3">
        <v>0</v>
      </c>
      <c r="M19" s="3">
        <v>258808547945</v>
      </c>
      <c r="O19" s="3">
        <v>258806148726</v>
      </c>
      <c r="Q19" s="3">
        <v>2399219</v>
      </c>
      <c r="S19" s="1" t="s">
        <v>20</v>
      </c>
    </row>
    <row r="20" spans="1:19" ht="21" x14ac:dyDescent="0.55000000000000004">
      <c r="A20" s="2" t="s">
        <v>195</v>
      </c>
      <c r="C20" s="1" t="s">
        <v>198</v>
      </c>
      <c r="E20" s="1" t="s">
        <v>179</v>
      </c>
      <c r="G20" s="1" t="s">
        <v>197</v>
      </c>
      <c r="I20" s="1">
        <v>18</v>
      </c>
      <c r="K20" s="3">
        <v>90000000000</v>
      </c>
      <c r="M20" s="3">
        <v>0</v>
      </c>
      <c r="O20" s="3">
        <v>90000000000</v>
      </c>
      <c r="Q20" s="3">
        <v>0</v>
      </c>
      <c r="S20" s="1" t="s">
        <v>20</v>
      </c>
    </row>
    <row r="21" spans="1:19" ht="21" x14ac:dyDescent="0.55000000000000004">
      <c r="A21" s="2" t="s">
        <v>195</v>
      </c>
      <c r="C21" s="1" t="s">
        <v>199</v>
      </c>
      <c r="E21" s="1" t="s">
        <v>179</v>
      </c>
      <c r="G21" s="1" t="s">
        <v>200</v>
      </c>
      <c r="I21" s="1">
        <v>18</v>
      </c>
      <c r="K21" s="3">
        <v>170000000000</v>
      </c>
      <c r="M21" s="3">
        <v>0</v>
      </c>
      <c r="O21" s="3">
        <v>170000000000</v>
      </c>
      <c r="Q21" s="3">
        <v>0</v>
      </c>
      <c r="S21" s="1" t="s">
        <v>20</v>
      </c>
    </row>
    <row r="22" spans="1:19" ht="21" x14ac:dyDescent="0.55000000000000004">
      <c r="A22" s="2" t="s">
        <v>201</v>
      </c>
      <c r="C22" s="1" t="s">
        <v>202</v>
      </c>
      <c r="E22" s="1" t="s">
        <v>169</v>
      </c>
      <c r="G22" s="1" t="s">
        <v>203</v>
      </c>
      <c r="I22" s="1">
        <v>0</v>
      </c>
      <c r="K22" s="3">
        <v>51485</v>
      </c>
      <c r="M22" s="3">
        <v>9264328767</v>
      </c>
      <c r="O22" s="3">
        <v>4580700000</v>
      </c>
      <c r="Q22" s="3">
        <v>4683680252</v>
      </c>
      <c r="S22" s="1" t="s">
        <v>204</v>
      </c>
    </row>
    <row r="23" spans="1:19" ht="21" x14ac:dyDescent="0.55000000000000004">
      <c r="A23" s="2" t="s">
        <v>201</v>
      </c>
      <c r="C23" s="1" t="s">
        <v>205</v>
      </c>
      <c r="E23" s="1" t="s">
        <v>179</v>
      </c>
      <c r="G23" s="1" t="s">
        <v>206</v>
      </c>
      <c r="I23" s="1">
        <v>18</v>
      </c>
      <c r="K23" s="3">
        <v>306000000000</v>
      </c>
      <c r="M23" s="3">
        <v>0</v>
      </c>
      <c r="O23" s="3">
        <v>0</v>
      </c>
      <c r="Q23" s="3">
        <v>306000000000</v>
      </c>
      <c r="S23" s="1" t="s">
        <v>207</v>
      </c>
    </row>
    <row r="24" spans="1:19" ht="21" x14ac:dyDescent="0.55000000000000004">
      <c r="A24" s="2" t="s">
        <v>201</v>
      </c>
      <c r="C24" s="1" t="s">
        <v>208</v>
      </c>
      <c r="E24" s="1" t="s">
        <v>179</v>
      </c>
      <c r="G24" s="1" t="s">
        <v>209</v>
      </c>
      <c r="I24" s="1">
        <v>18</v>
      </c>
      <c r="K24" s="3">
        <v>180000000000</v>
      </c>
      <c r="M24" s="3">
        <v>0</v>
      </c>
      <c r="O24" s="3">
        <v>0</v>
      </c>
      <c r="Q24" s="3">
        <v>180000000000</v>
      </c>
      <c r="S24" s="1" t="s">
        <v>210</v>
      </c>
    </row>
    <row r="25" spans="1:19" ht="21" x14ac:dyDescent="0.55000000000000004">
      <c r="A25" s="2" t="s">
        <v>201</v>
      </c>
      <c r="C25" s="1" t="s">
        <v>211</v>
      </c>
      <c r="E25" s="1" t="s">
        <v>179</v>
      </c>
      <c r="G25" s="1" t="s">
        <v>212</v>
      </c>
      <c r="I25" s="1">
        <v>18</v>
      </c>
      <c r="K25" s="3">
        <v>120000000000</v>
      </c>
      <c r="M25" s="3">
        <v>0</v>
      </c>
      <c r="O25" s="3">
        <v>0</v>
      </c>
      <c r="Q25" s="3">
        <v>120000000000</v>
      </c>
      <c r="S25" s="1" t="s">
        <v>213</v>
      </c>
    </row>
    <row r="26" spans="1:19" ht="21" x14ac:dyDescent="0.55000000000000004">
      <c r="A26" s="2" t="s">
        <v>174</v>
      </c>
      <c r="C26" s="1" t="s">
        <v>214</v>
      </c>
      <c r="E26" s="1" t="s">
        <v>179</v>
      </c>
      <c r="G26" s="1" t="s">
        <v>215</v>
      </c>
      <c r="I26" s="1">
        <v>18</v>
      </c>
      <c r="K26" s="3">
        <v>62000000000</v>
      </c>
      <c r="M26" s="3">
        <v>0</v>
      </c>
      <c r="O26" s="3">
        <v>0</v>
      </c>
      <c r="Q26" s="3">
        <v>62000000000</v>
      </c>
      <c r="S26" s="1" t="s">
        <v>216</v>
      </c>
    </row>
    <row r="27" spans="1:19" ht="21" x14ac:dyDescent="0.55000000000000004">
      <c r="A27" s="2" t="s">
        <v>217</v>
      </c>
      <c r="C27" s="1" t="s">
        <v>218</v>
      </c>
      <c r="E27" s="1" t="s">
        <v>169</v>
      </c>
      <c r="G27" s="1" t="s">
        <v>219</v>
      </c>
      <c r="I27" s="1">
        <v>0</v>
      </c>
      <c r="K27" s="3">
        <v>642644</v>
      </c>
      <c r="M27" s="3">
        <v>779205577880</v>
      </c>
      <c r="O27" s="3">
        <v>775120232562</v>
      </c>
      <c r="Q27" s="3">
        <v>4085987962</v>
      </c>
      <c r="S27" s="1" t="s">
        <v>220</v>
      </c>
    </row>
    <row r="28" spans="1:19" ht="21" x14ac:dyDescent="0.55000000000000004">
      <c r="A28" s="2" t="s">
        <v>174</v>
      </c>
      <c r="C28" s="1" t="s">
        <v>221</v>
      </c>
      <c r="E28" s="1" t="s">
        <v>179</v>
      </c>
      <c r="G28" s="1" t="s">
        <v>222</v>
      </c>
      <c r="I28" s="1">
        <v>18</v>
      </c>
      <c r="K28" s="3">
        <v>338000000000</v>
      </c>
      <c r="M28" s="3">
        <v>0</v>
      </c>
      <c r="O28" s="3">
        <v>0</v>
      </c>
      <c r="Q28" s="3">
        <v>338000000000</v>
      </c>
      <c r="S28" s="1" t="s">
        <v>223</v>
      </c>
    </row>
    <row r="29" spans="1:19" ht="21" x14ac:dyDescent="0.55000000000000004">
      <c r="A29" s="2" t="s">
        <v>217</v>
      </c>
      <c r="C29" s="1" t="s">
        <v>224</v>
      </c>
      <c r="E29" s="1" t="s">
        <v>179</v>
      </c>
      <c r="G29" s="1" t="s">
        <v>222</v>
      </c>
      <c r="I29" s="1">
        <v>18</v>
      </c>
      <c r="K29" s="3">
        <v>357000000000</v>
      </c>
      <c r="M29" s="3">
        <v>0</v>
      </c>
      <c r="O29" s="3">
        <v>162000000000</v>
      </c>
      <c r="Q29" s="3">
        <v>195000000000</v>
      </c>
      <c r="S29" s="1" t="s">
        <v>225</v>
      </c>
    </row>
    <row r="30" spans="1:19" ht="21" x14ac:dyDescent="0.55000000000000004">
      <c r="A30" s="2" t="s">
        <v>217</v>
      </c>
      <c r="C30" s="1" t="s">
        <v>226</v>
      </c>
      <c r="E30" s="1" t="s">
        <v>179</v>
      </c>
      <c r="G30" s="1" t="s">
        <v>227</v>
      </c>
      <c r="I30" s="1">
        <v>18</v>
      </c>
      <c r="K30" s="3">
        <v>200990000000</v>
      </c>
      <c r="M30" s="3">
        <v>0</v>
      </c>
      <c r="O30" s="3">
        <v>0</v>
      </c>
      <c r="Q30" s="3">
        <v>200990000000</v>
      </c>
      <c r="S30" s="1" t="s">
        <v>143</v>
      </c>
    </row>
    <row r="31" spans="1:19" ht="21" x14ac:dyDescent="0.55000000000000004">
      <c r="A31" s="2" t="s">
        <v>217</v>
      </c>
      <c r="C31" s="1" t="s">
        <v>228</v>
      </c>
      <c r="E31" s="1" t="s">
        <v>179</v>
      </c>
      <c r="G31" s="1" t="s">
        <v>229</v>
      </c>
      <c r="I31" s="1">
        <v>18</v>
      </c>
      <c r="K31" s="3">
        <v>0</v>
      </c>
      <c r="M31" s="3">
        <v>100000000000</v>
      </c>
      <c r="O31" s="3">
        <v>0</v>
      </c>
      <c r="Q31" s="3">
        <v>100000000000</v>
      </c>
      <c r="S31" s="1" t="s">
        <v>185</v>
      </c>
    </row>
    <row r="32" spans="1:19" ht="21" x14ac:dyDescent="0.55000000000000004">
      <c r="A32" s="2" t="s">
        <v>217</v>
      </c>
      <c r="C32" s="1" t="s">
        <v>230</v>
      </c>
      <c r="E32" s="1" t="s">
        <v>179</v>
      </c>
      <c r="G32" s="1" t="s">
        <v>231</v>
      </c>
      <c r="I32" s="1">
        <v>18</v>
      </c>
      <c r="K32" s="3">
        <v>0</v>
      </c>
      <c r="M32" s="3">
        <v>608000000000</v>
      </c>
      <c r="O32" s="3">
        <v>0</v>
      </c>
      <c r="Q32" s="3">
        <v>608000000000</v>
      </c>
      <c r="S32" s="1" t="s">
        <v>232</v>
      </c>
    </row>
    <row r="33" spans="1:19" ht="21" x14ac:dyDescent="0.55000000000000004">
      <c r="A33" s="2" t="s">
        <v>233</v>
      </c>
      <c r="C33" s="1" t="s">
        <v>234</v>
      </c>
      <c r="E33" s="1" t="s">
        <v>169</v>
      </c>
      <c r="G33" s="1" t="s">
        <v>235</v>
      </c>
      <c r="I33" s="1">
        <v>0</v>
      </c>
      <c r="K33" s="3">
        <v>0</v>
      </c>
      <c r="M33" s="3">
        <v>892901000000</v>
      </c>
      <c r="O33" s="3">
        <v>892900078000</v>
      </c>
      <c r="Q33" s="3">
        <v>922000</v>
      </c>
      <c r="S33" s="1" t="s">
        <v>20</v>
      </c>
    </row>
    <row r="34" spans="1:19" ht="21" x14ac:dyDescent="0.55000000000000004">
      <c r="A34" s="2" t="s">
        <v>233</v>
      </c>
      <c r="C34" s="1" t="s">
        <v>236</v>
      </c>
      <c r="E34" s="1" t="s">
        <v>179</v>
      </c>
      <c r="G34" s="1" t="s">
        <v>235</v>
      </c>
      <c r="I34" s="1">
        <v>18</v>
      </c>
      <c r="K34" s="3">
        <v>0</v>
      </c>
      <c r="M34" s="3">
        <v>640000000000</v>
      </c>
      <c r="O34" s="3">
        <v>0</v>
      </c>
      <c r="Q34" s="3">
        <v>640000000000</v>
      </c>
      <c r="S34" s="1" t="s">
        <v>237</v>
      </c>
    </row>
    <row r="35" spans="1:19" ht="21" x14ac:dyDescent="0.55000000000000004">
      <c r="A35" s="2" t="s">
        <v>233</v>
      </c>
      <c r="C35" s="1" t="s">
        <v>238</v>
      </c>
      <c r="E35" s="1" t="s">
        <v>179</v>
      </c>
      <c r="G35" s="1" t="s">
        <v>239</v>
      </c>
      <c r="I35" s="1">
        <v>18</v>
      </c>
      <c r="K35" s="3">
        <v>0</v>
      </c>
      <c r="M35" s="3">
        <v>252900000000</v>
      </c>
      <c r="O35" s="3">
        <v>0</v>
      </c>
      <c r="Q35" s="3">
        <v>252900000000</v>
      </c>
      <c r="S35" s="1" t="s">
        <v>240</v>
      </c>
    </row>
    <row r="36" spans="1:19" ht="21.75" thickBot="1" x14ac:dyDescent="0.6">
      <c r="K36" s="7">
        <f>SUM(K8:K35)</f>
        <v>4125786679458</v>
      </c>
      <c r="L36" s="2"/>
      <c r="M36" s="7">
        <f>SUM(M8:M35)</f>
        <v>6368978841711</v>
      </c>
      <c r="N36" s="2"/>
      <c r="O36" s="7">
        <f>SUM(O8:O35)</f>
        <v>5458588422299</v>
      </c>
      <c r="P36" s="2"/>
      <c r="Q36" s="7">
        <f>SUM(Q8:Q35)</f>
        <v>5036177098870</v>
      </c>
    </row>
    <row r="37" spans="1:19" ht="19.5" thickTop="1" x14ac:dyDescent="0.45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rightToLeft="1" topLeftCell="A19" zoomScaleNormal="100" workbookViewId="0">
      <selection activeCell="AC34" sqref="AC34"/>
    </sheetView>
  </sheetViews>
  <sheetFormatPr defaultColWidth="9.125" defaultRowHeight="18.75" x14ac:dyDescent="0.45"/>
  <cols>
    <col min="1" max="1" width="26.625" style="1" bestFit="1" customWidth="1"/>
    <col min="2" max="2" width="1" style="1" customWidth="1"/>
    <col min="3" max="3" width="12.875" style="1" bestFit="1" customWidth="1"/>
    <col min="4" max="4" width="1" style="1" customWidth="1"/>
    <col min="5" max="5" width="12.625" style="1" bestFit="1" customWidth="1"/>
    <col min="6" max="6" width="1" style="1" customWidth="1"/>
    <col min="7" max="7" width="7.375" style="1" bestFit="1" customWidth="1"/>
    <col min="8" max="8" width="1" style="1" customWidth="1"/>
    <col min="9" max="9" width="14.25" style="1" bestFit="1" customWidth="1"/>
    <col min="10" max="10" width="1" style="1" customWidth="1"/>
    <col min="11" max="11" width="11.375" style="1" bestFit="1" customWidth="1"/>
    <col min="12" max="12" width="1" style="1" customWidth="1"/>
    <col min="13" max="13" width="14.25" style="1" bestFit="1" customWidth="1"/>
    <col min="14" max="14" width="1" style="1" customWidth="1"/>
    <col min="15" max="15" width="14.25" style="1" bestFit="1" customWidth="1"/>
    <col min="16" max="16" width="1" style="1" customWidth="1"/>
    <col min="17" max="17" width="10.5" style="1" bestFit="1" customWidth="1"/>
    <col min="18" max="18" width="1" style="1" customWidth="1"/>
    <col min="19" max="19" width="14.2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 x14ac:dyDescent="0.45">
      <c r="A6" s="19" t="s">
        <v>242</v>
      </c>
      <c r="B6" s="19" t="s">
        <v>242</v>
      </c>
      <c r="C6" s="19" t="s">
        <v>242</v>
      </c>
      <c r="D6" s="19" t="s">
        <v>242</v>
      </c>
      <c r="E6" s="19" t="s">
        <v>242</v>
      </c>
      <c r="F6" s="19" t="s">
        <v>242</v>
      </c>
      <c r="G6" s="19" t="s">
        <v>242</v>
      </c>
      <c r="I6" s="19" t="s">
        <v>243</v>
      </c>
      <c r="J6" s="19" t="s">
        <v>243</v>
      </c>
      <c r="K6" s="19" t="s">
        <v>243</v>
      </c>
      <c r="L6" s="19" t="s">
        <v>243</v>
      </c>
      <c r="M6" s="19" t="s">
        <v>243</v>
      </c>
      <c r="O6" s="19" t="s">
        <v>244</v>
      </c>
      <c r="P6" s="19" t="s">
        <v>244</v>
      </c>
      <c r="Q6" s="19" t="s">
        <v>244</v>
      </c>
      <c r="R6" s="19" t="s">
        <v>244</v>
      </c>
      <c r="S6" s="19" t="s">
        <v>244</v>
      </c>
    </row>
    <row r="7" spans="1:19" ht="21" x14ac:dyDescent="0.45">
      <c r="A7" s="19" t="s">
        <v>245</v>
      </c>
      <c r="C7" s="19" t="s">
        <v>246</v>
      </c>
      <c r="E7" s="19" t="s">
        <v>59</v>
      </c>
      <c r="G7" s="19" t="s">
        <v>60</v>
      </c>
      <c r="I7" s="19" t="s">
        <v>247</v>
      </c>
      <c r="K7" s="19" t="s">
        <v>248</v>
      </c>
      <c r="M7" s="19" t="s">
        <v>249</v>
      </c>
      <c r="O7" s="19" t="s">
        <v>247</v>
      </c>
      <c r="Q7" s="19" t="s">
        <v>248</v>
      </c>
      <c r="S7" s="19" t="s">
        <v>249</v>
      </c>
    </row>
    <row r="8" spans="1:19" ht="21" x14ac:dyDescent="0.55000000000000004">
      <c r="A8" s="2" t="s">
        <v>124</v>
      </c>
      <c r="C8" s="1" t="s">
        <v>250</v>
      </c>
      <c r="E8" s="1" t="s">
        <v>126</v>
      </c>
      <c r="G8" s="3">
        <v>18</v>
      </c>
      <c r="I8" s="3">
        <v>6017026841</v>
      </c>
      <c r="K8" s="1" t="s">
        <v>250</v>
      </c>
      <c r="M8" s="3">
        <v>6017026841</v>
      </c>
      <c r="O8" s="3">
        <v>21528835227</v>
      </c>
      <c r="Q8" s="1" t="s">
        <v>250</v>
      </c>
      <c r="S8" s="3">
        <v>21528835227</v>
      </c>
    </row>
    <row r="9" spans="1:19" ht="21" x14ac:dyDescent="0.55000000000000004">
      <c r="A9" s="2" t="s">
        <v>140</v>
      </c>
      <c r="C9" s="1" t="s">
        <v>250</v>
      </c>
      <c r="E9" s="1" t="s">
        <v>142</v>
      </c>
      <c r="G9" s="3">
        <v>17</v>
      </c>
      <c r="I9" s="3">
        <v>2491293657</v>
      </c>
      <c r="K9" s="1" t="s">
        <v>250</v>
      </c>
      <c r="M9" s="3">
        <v>2491293657</v>
      </c>
      <c r="O9" s="3">
        <v>2491293657</v>
      </c>
      <c r="Q9" s="1" t="s">
        <v>250</v>
      </c>
      <c r="S9" s="3">
        <v>2491293657</v>
      </c>
    </row>
    <row r="10" spans="1:19" ht="21" x14ac:dyDescent="0.55000000000000004">
      <c r="A10" s="2" t="s">
        <v>116</v>
      </c>
      <c r="C10" s="1" t="s">
        <v>250</v>
      </c>
      <c r="E10" s="1" t="s">
        <v>118</v>
      </c>
      <c r="G10" s="3">
        <v>15</v>
      </c>
      <c r="I10" s="3">
        <v>886344534</v>
      </c>
      <c r="K10" s="1" t="s">
        <v>250</v>
      </c>
      <c r="M10" s="3">
        <v>886344534</v>
      </c>
      <c r="O10" s="3">
        <v>1229970795</v>
      </c>
      <c r="Q10" s="1" t="s">
        <v>250</v>
      </c>
      <c r="S10" s="3">
        <v>1229970795</v>
      </c>
    </row>
    <row r="11" spans="1:19" ht="21" x14ac:dyDescent="0.55000000000000004">
      <c r="A11" s="2" t="s">
        <v>120</v>
      </c>
      <c r="C11" s="1" t="s">
        <v>250</v>
      </c>
      <c r="E11" s="1" t="s">
        <v>122</v>
      </c>
      <c r="G11" s="3">
        <v>15</v>
      </c>
      <c r="I11" s="3">
        <v>6796026082</v>
      </c>
      <c r="K11" s="1" t="s">
        <v>250</v>
      </c>
      <c r="M11" s="3">
        <v>6796026082</v>
      </c>
      <c r="O11" s="3">
        <v>15941751063</v>
      </c>
      <c r="Q11" s="1" t="s">
        <v>250</v>
      </c>
      <c r="S11" s="3">
        <v>15941751063</v>
      </c>
    </row>
    <row r="12" spans="1:19" ht="21" x14ac:dyDescent="0.55000000000000004">
      <c r="A12" s="2" t="s">
        <v>132</v>
      </c>
      <c r="C12" s="1" t="s">
        <v>250</v>
      </c>
      <c r="E12" s="1" t="s">
        <v>134</v>
      </c>
      <c r="G12" s="3">
        <v>16</v>
      </c>
      <c r="I12" s="3">
        <v>4450872321</v>
      </c>
      <c r="K12" s="1" t="s">
        <v>250</v>
      </c>
      <c r="M12" s="3">
        <v>4450872321</v>
      </c>
      <c r="O12" s="3">
        <v>17104281302</v>
      </c>
      <c r="Q12" s="1" t="s">
        <v>250</v>
      </c>
      <c r="S12" s="3">
        <v>17104281302</v>
      </c>
    </row>
    <row r="13" spans="1:19" ht="21" x14ac:dyDescent="0.55000000000000004">
      <c r="A13" s="2" t="s">
        <v>128</v>
      </c>
      <c r="C13" s="1" t="s">
        <v>250</v>
      </c>
      <c r="E13" s="1" t="s">
        <v>130</v>
      </c>
      <c r="G13" s="3">
        <v>18</v>
      </c>
      <c r="I13" s="3">
        <v>12040285102</v>
      </c>
      <c r="K13" s="1" t="s">
        <v>250</v>
      </c>
      <c r="M13" s="3">
        <v>12040285102</v>
      </c>
      <c r="O13" s="3">
        <v>46052831076</v>
      </c>
      <c r="Q13" s="1" t="s">
        <v>250</v>
      </c>
      <c r="S13" s="3">
        <v>46052831076</v>
      </c>
    </row>
    <row r="14" spans="1:19" ht="21" x14ac:dyDescent="0.55000000000000004">
      <c r="A14" s="2" t="s">
        <v>136</v>
      </c>
      <c r="C14" s="1" t="s">
        <v>250</v>
      </c>
      <c r="E14" s="1" t="s">
        <v>138</v>
      </c>
      <c r="G14" s="3">
        <v>17</v>
      </c>
      <c r="I14" s="3">
        <v>8151101876</v>
      </c>
      <c r="K14" s="1" t="s">
        <v>250</v>
      </c>
      <c r="M14" s="3">
        <v>8151101876</v>
      </c>
      <c r="O14" s="3">
        <v>32109190235</v>
      </c>
      <c r="Q14" s="1" t="s">
        <v>250</v>
      </c>
      <c r="S14" s="3">
        <v>32109190235</v>
      </c>
    </row>
    <row r="15" spans="1:19" ht="21" x14ac:dyDescent="0.55000000000000004">
      <c r="A15" s="2" t="s">
        <v>167</v>
      </c>
      <c r="C15" s="3">
        <v>6</v>
      </c>
      <c r="E15" s="1" t="s">
        <v>250</v>
      </c>
      <c r="G15" s="1">
        <v>0</v>
      </c>
      <c r="I15" s="3">
        <v>0</v>
      </c>
      <c r="K15" s="3">
        <v>0</v>
      </c>
      <c r="M15" s="3">
        <v>0</v>
      </c>
      <c r="O15" s="3">
        <v>3988953</v>
      </c>
      <c r="Q15" s="3">
        <v>0</v>
      </c>
      <c r="S15" s="3">
        <v>3988953</v>
      </c>
    </row>
    <row r="16" spans="1:19" ht="21" x14ac:dyDescent="0.55000000000000004">
      <c r="A16" s="2" t="s">
        <v>174</v>
      </c>
      <c r="C16" s="3">
        <v>12</v>
      </c>
      <c r="E16" s="1" t="s">
        <v>250</v>
      </c>
      <c r="G16" s="1">
        <v>0</v>
      </c>
      <c r="I16" s="3">
        <v>184184597</v>
      </c>
      <c r="K16" s="3">
        <v>0</v>
      </c>
      <c r="M16" s="3">
        <v>184184597</v>
      </c>
      <c r="O16" s="3">
        <v>1321515703</v>
      </c>
      <c r="Q16" s="3">
        <v>0</v>
      </c>
      <c r="S16" s="3">
        <v>1321515703</v>
      </c>
    </row>
    <row r="17" spans="1:19" ht="21" x14ac:dyDescent="0.55000000000000004">
      <c r="A17" s="2" t="s">
        <v>167</v>
      </c>
      <c r="C17" s="3">
        <v>12</v>
      </c>
      <c r="E17" s="1" t="s">
        <v>250</v>
      </c>
      <c r="G17" s="1">
        <v>20</v>
      </c>
      <c r="I17" s="3">
        <v>127227379</v>
      </c>
      <c r="K17" s="3">
        <v>0</v>
      </c>
      <c r="M17" s="3">
        <v>127227379</v>
      </c>
      <c r="O17" s="3">
        <v>718876675</v>
      </c>
      <c r="Q17" s="3">
        <v>650627</v>
      </c>
      <c r="S17" s="3">
        <v>718226048</v>
      </c>
    </row>
    <row r="18" spans="1:19" ht="21" x14ac:dyDescent="0.55000000000000004">
      <c r="A18" s="2" t="s">
        <v>171</v>
      </c>
      <c r="C18" s="3">
        <v>30</v>
      </c>
      <c r="E18" s="1" t="s">
        <v>250</v>
      </c>
      <c r="G18" s="1">
        <v>0</v>
      </c>
      <c r="I18" s="3">
        <v>2721</v>
      </c>
      <c r="K18" s="3">
        <v>0</v>
      </c>
      <c r="M18" s="3">
        <v>2721</v>
      </c>
      <c r="O18" s="3">
        <v>424818327</v>
      </c>
      <c r="Q18" s="3">
        <v>0</v>
      </c>
      <c r="S18" s="3">
        <v>424818327</v>
      </c>
    </row>
    <row r="19" spans="1:19" ht="21" x14ac:dyDescent="0.55000000000000004">
      <c r="A19" s="2" t="s">
        <v>171</v>
      </c>
      <c r="C19" s="3">
        <v>25</v>
      </c>
      <c r="E19" s="1" t="s">
        <v>250</v>
      </c>
      <c r="G19" s="1">
        <v>20</v>
      </c>
      <c r="I19" s="3">
        <v>16986301355</v>
      </c>
      <c r="K19" s="3">
        <v>0</v>
      </c>
      <c r="M19" s="3">
        <v>16986301355</v>
      </c>
      <c r="O19" s="3">
        <v>68757300515</v>
      </c>
      <c r="Q19" s="3">
        <v>44427989</v>
      </c>
      <c r="S19" s="3">
        <v>68712872526</v>
      </c>
    </row>
    <row r="20" spans="1:19" ht="21" x14ac:dyDescent="0.55000000000000004">
      <c r="A20" s="2" t="s">
        <v>167</v>
      </c>
      <c r="C20" s="3">
        <v>25</v>
      </c>
      <c r="E20" s="1" t="s">
        <v>250</v>
      </c>
      <c r="G20" s="1">
        <v>20</v>
      </c>
      <c r="I20" s="3">
        <v>1698630120</v>
      </c>
      <c r="K20" s="3">
        <v>0</v>
      </c>
      <c r="M20" s="3">
        <v>1698630120</v>
      </c>
      <c r="O20" s="3">
        <v>6799760432</v>
      </c>
      <c r="Q20" s="3">
        <v>4442798</v>
      </c>
      <c r="S20" s="3">
        <v>6795317634</v>
      </c>
    </row>
    <row r="21" spans="1:19" ht="21" x14ac:dyDescent="0.55000000000000004">
      <c r="A21" s="2" t="s">
        <v>174</v>
      </c>
      <c r="C21" s="3">
        <v>25</v>
      </c>
      <c r="E21" s="1" t="s">
        <v>250</v>
      </c>
      <c r="G21" s="1">
        <v>20</v>
      </c>
      <c r="I21" s="3">
        <v>15287671204</v>
      </c>
      <c r="K21" s="3">
        <v>0</v>
      </c>
      <c r="M21" s="3">
        <v>15287671204</v>
      </c>
      <c r="O21" s="3">
        <v>61150684816</v>
      </c>
      <c r="Q21" s="3">
        <v>0</v>
      </c>
      <c r="S21" s="3">
        <v>61150684816</v>
      </c>
    </row>
    <row r="22" spans="1:19" ht="21" x14ac:dyDescent="0.55000000000000004">
      <c r="A22" s="2" t="s">
        <v>167</v>
      </c>
      <c r="C22" s="3">
        <v>15</v>
      </c>
      <c r="E22" s="1" t="s">
        <v>250</v>
      </c>
      <c r="G22" s="1">
        <v>18</v>
      </c>
      <c r="I22" s="3">
        <v>427397293</v>
      </c>
      <c r="K22" s="3">
        <v>0</v>
      </c>
      <c r="M22" s="3">
        <v>427397293</v>
      </c>
      <c r="O22" s="3">
        <v>3780821917</v>
      </c>
      <c r="Q22" s="3">
        <v>0</v>
      </c>
      <c r="S22" s="3">
        <v>3780821917</v>
      </c>
    </row>
    <row r="23" spans="1:19" ht="21" x14ac:dyDescent="0.55000000000000004">
      <c r="A23" s="2" t="s">
        <v>167</v>
      </c>
      <c r="C23" s="3">
        <v>16</v>
      </c>
      <c r="E23" s="1" t="s">
        <v>250</v>
      </c>
      <c r="G23" s="1">
        <v>18</v>
      </c>
      <c r="I23" s="3">
        <v>1186835640</v>
      </c>
      <c r="K23" s="3">
        <v>-11347452</v>
      </c>
      <c r="M23" s="3">
        <v>1198183092</v>
      </c>
      <c r="O23" s="3">
        <v>8408972604</v>
      </c>
      <c r="Q23" s="3">
        <v>0</v>
      </c>
      <c r="S23" s="3">
        <v>8408972604</v>
      </c>
    </row>
    <row r="24" spans="1:19" ht="21" x14ac:dyDescent="0.55000000000000004">
      <c r="A24" s="2" t="s">
        <v>195</v>
      </c>
      <c r="C24" s="3">
        <v>19</v>
      </c>
      <c r="E24" s="1" t="s">
        <v>250</v>
      </c>
      <c r="G24" s="1">
        <v>18</v>
      </c>
      <c r="I24" s="3">
        <v>696821946</v>
      </c>
      <c r="K24" s="3">
        <v>0</v>
      </c>
      <c r="M24" s="3">
        <v>696821946</v>
      </c>
      <c r="O24" s="3">
        <v>5233808218</v>
      </c>
      <c r="Q24" s="3">
        <v>0</v>
      </c>
      <c r="S24" s="3">
        <v>5233808218</v>
      </c>
    </row>
    <row r="25" spans="1:19" ht="21" x14ac:dyDescent="0.55000000000000004">
      <c r="A25" s="2" t="s">
        <v>195</v>
      </c>
      <c r="C25" s="3">
        <v>20</v>
      </c>
      <c r="E25" s="1" t="s">
        <v>250</v>
      </c>
      <c r="G25" s="1">
        <v>18</v>
      </c>
      <c r="I25" s="3">
        <v>2179726046</v>
      </c>
      <c r="K25" s="3">
        <v>0</v>
      </c>
      <c r="M25" s="3">
        <v>2179726046</v>
      </c>
      <c r="O25" s="3">
        <v>5700821918</v>
      </c>
      <c r="Q25" s="3">
        <v>0</v>
      </c>
      <c r="S25" s="3">
        <v>5700821918</v>
      </c>
    </row>
    <row r="26" spans="1:19" ht="21" x14ac:dyDescent="0.55000000000000004">
      <c r="A26" s="2" t="s">
        <v>201</v>
      </c>
      <c r="C26" s="3">
        <v>1</v>
      </c>
      <c r="E26" s="1" t="s">
        <v>250</v>
      </c>
      <c r="G26" s="1">
        <v>18</v>
      </c>
      <c r="I26" s="3">
        <v>4678027379</v>
      </c>
      <c r="K26" s="3">
        <v>0</v>
      </c>
      <c r="M26" s="3">
        <v>4678027379</v>
      </c>
      <c r="O26" s="3">
        <v>10060273937</v>
      </c>
      <c r="Q26" s="3">
        <v>0</v>
      </c>
      <c r="S26" s="3">
        <v>10060273937</v>
      </c>
    </row>
    <row r="27" spans="1:19" ht="21" x14ac:dyDescent="0.55000000000000004">
      <c r="A27" s="2" t="s">
        <v>201</v>
      </c>
      <c r="C27" s="3">
        <v>5</v>
      </c>
      <c r="E27" s="1" t="s">
        <v>250</v>
      </c>
      <c r="G27" s="1">
        <v>18</v>
      </c>
      <c r="I27" s="3">
        <v>2751780813</v>
      </c>
      <c r="K27" s="3">
        <v>0</v>
      </c>
      <c r="M27" s="3">
        <v>2751780813</v>
      </c>
      <c r="O27" s="3">
        <v>5059726011</v>
      </c>
      <c r="Q27" s="3">
        <v>5676826</v>
      </c>
      <c r="S27" s="3">
        <v>5054049185</v>
      </c>
    </row>
    <row r="28" spans="1:19" ht="21" x14ac:dyDescent="0.55000000000000004">
      <c r="A28" s="2" t="s">
        <v>201</v>
      </c>
      <c r="C28" s="3">
        <v>10</v>
      </c>
      <c r="E28" s="1" t="s">
        <v>250</v>
      </c>
      <c r="G28" s="1">
        <v>18</v>
      </c>
      <c r="I28" s="3">
        <v>1834520542</v>
      </c>
      <c r="K28" s="3">
        <v>0</v>
      </c>
      <c r="M28" s="3">
        <v>1834520542</v>
      </c>
      <c r="O28" s="3">
        <v>3018082182</v>
      </c>
      <c r="Q28" s="3">
        <v>5808100</v>
      </c>
      <c r="S28" s="3">
        <v>3012274082</v>
      </c>
    </row>
    <row r="29" spans="1:19" ht="21" x14ac:dyDescent="0.55000000000000004">
      <c r="A29" s="2" t="s">
        <v>174</v>
      </c>
      <c r="C29" s="3">
        <v>12</v>
      </c>
      <c r="E29" s="1" t="s">
        <v>250</v>
      </c>
      <c r="G29" s="1">
        <v>18</v>
      </c>
      <c r="I29" s="3">
        <f>947835602+166465753</f>
        <v>1114301355</v>
      </c>
      <c r="K29" s="3">
        <v>-3417616</v>
      </c>
      <c r="M29" s="3">
        <f>I29+K29</f>
        <v>1110883739</v>
      </c>
      <c r="O29" s="3">
        <v>1695232853</v>
      </c>
      <c r="Q29" s="3">
        <v>0</v>
      </c>
      <c r="S29" s="3">
        <v>1695232853</v>
      </c>
    </row>
    <row r="30" spans="1:19" ht="21" x14ac:dyDescent="0.55000000000000004">
      <c r="A30" s="2" t="s">
        <v>217</v>
      </c>
      <c r="C30" s="3">
        <v>25</v>
      </c>
      <c r="E30" s="1" t="s">
        <v>250</v>
      </c>
      <c r="G30" s="1">
        <v>0</v>
      </c>
      <c r="I30" s="3">
        <v>576091854</v>
      </c>
      <c r="K30" s="3">
        <v>0</v>
      </c>
      <c r="M30" s="3">
        <v>576091854</v>
      </c>
      <c r="O30" s="3">
        <v>576091854</v>
      </c>
      <c r="Q30" s="3">
        <v>0</v>
      </c>
      <c r="S30" s="3">
        <v>576091854</v>
      </c>
    </row>
    <row r="31" spans="1:19" ht="21" x14ac:dyDescent="0.55000000000000004">
      <c r="A31" s="2" t="s">
        <v>174</v>
      </c>
      <c r="C31" s="3">
        <v>26</v>
      </c>
      <c r="E31" s="1" t="s">
        <v>250</v>
      </c>
      <c r="G31" s="1">
        <v>18</v>
      </c>
      <c r="I31" s="3">
        <f>5167232861+648219178</f>
        <v>5815452039</v>
      </c>
      <c r="K31" s="3">
        <v>-10550821</v>
      </c>
      <c r="M31" s="3">
        <f>I31+K31</f>
        <v>5804901218</v>
      </c>
      <c r="O31" s="3">
        <v>6648876694</v>
      </c>
      <c r="Q31" s="3">
        <v>0</v>
      </c>
      <c r="S31" s="3">
        <v>6648876694</v>
      </c>
    </row>
    <row r="32" spans="1:19" ht="21" x14ac:dyDescent="0.55000000000000004">
      <c r="A32" s="2" t="s">
        <v>217</v>
      </c>
      <c r="C32" s="3">
        <v>26</v>
      </c>
      <c r="E32" s="1" t="s">
        <v>250</v>
      </c>
      <c r="G32" s="1">
        <v>18</v>
      </c>
      <c r="I32" s="3">
        <v>5138136970</v>
      </c>
      <c r="K32" s="3">
        <v>-4045522</v>
      </c>
      <c r="M32" s="3">
        <v>5142182492</v>
      </c>
      <c r="O32" s="3">
        <v>6018410940</v>
      </c>
      <c r="Q32" s="3">
        <v>7098392</v>
      </c>
      <c r="S32" s="3">
        <v>6011312548</v>
      </c>
    </row>
    <row r="33" spans="1:19" ht="21" x14ac:dyDescent="0.55000000000000004">
      <c r="A33" s="2" t="s">
        <v>217</v>
      </c>
      <c r="C33" s="3">
        <v>30</v>
      </c>
      <c r="E33" s="1" t="s">
        <v>250</v>
      </c>
      <c r="G33" s="1">
        <v>18</v>
      </c>
      <c r="I33" s="3">
        <v>3072669036</v>
      </c>
      <c r="K33" s="3">
        <v>-1445030</v>
      </c>
      <c r="M33" s="3">
        <v>3074114066</v>
      </c>
      <c r="O33" s="3">
        <v>3171787392</v>
      </c>
      <c r="Q33" s="3">
        <v>0</v>
      </c>
      <c r="S33" s="3">
        <v>3171787392</v>
      </c>
    </row>
    <row r="34" spans="1:19" ht="21" x14ac:dyDescent="0.55000000000000004">
      <c r="A34" s="2" t="s">
        <v>217</v>
      </c>
      <c r="C34" s="3">
        <v>5</v>
      </c>
      <c r="E34" s="1" t="s">
        <v>250</v>
      </c>
      <c r="G34" s="1">
        <v>18</v>
      </c>
      <c r="I34" s="3">
        <v>1282191768</v>
      </c>
      <c r="K34" s="3">
        <v>3153792</v>
      </c>
      <c r="M34" s="3">
        <v>1279037976</v>
      </c>
      <c r="O34" s="3">
        <v>1282191768</v>
      </c>
      <c r="Q34" s="3">
        <v>3153792</v>
      </c>
      <c r="S34" s="3">
        <v>1279037976</v>
      </c>
    </row>
    <row r="35" spans="1:19" ht="21" x14ac:dyDescent="0.55000000000000004">
      <c r="A35" s="2" t="s">
        <v>217</v>
      </c>
      <c r="C35" s="3">
        <v>9</v>
      </c>
      <c r="E35" s="1" t="s">
        <v>250</v>
      </c>
      <c r="G35" s="1">
        <v>18</v>
      </c>
      <c r="I35" s="3">
        <v>6596383552</v>
      </c>
      <c r="K35" s="3">
        <v>29147732</v>
      </c>
      <c r="M35" s="3">
        <v>6567235820</v>
      </c>
      <c r="O35" s="3">
        <v>6596383552</v>
      </c>
      <c r="Q35" s="3">
        <v>29147732</v>
      </c>
      <c r="S35" s="3">
        <v>6567235820</v>
      </c>
    </row>
    <row r="36" spans="1:19" ht="21" x14ac:dyDescent="0.55000000000000004">
      <c r="A36" s="2" t="s">
        <v>233</v>
      </c>
      <c r="C36" s="3">
        <v>15</v>
      </c>
      <c r="E36" s="1" t="s">
        <v>250</v>
      </c>
      <c r="G36" s="1">
        <v>18</v>
      </c>
      <c r="I36" s="3">
        <v>5049863008</v>
      </c>
      <c r="K36" s="3">
        <v>37080854</v>
      </c>
      <c r="M36" s="3">
        <v>5012782154</v>
      </c>
      <c r="O36" s="3">
        <v>5049863008</v>
      </c>
      <c r="Q36" s="3">
        <v>37080854</v>
      </c>
      <c r="S36" s="3">
        <v>5012782154</v>
      </c>
    </row>
    <row r="37" spans="1:19" ht="21" x14ac:dyDescent="0.55000000000000004">
      <c r="A37" s="2" t="s">
        <v>233</v>
      </c>
      <c r="C37" s="3">
        <v>19</v>
      </c>
      <c r="E37" s="1" t="s">
        <v>250</v>
      </c>
      <c r="G37" s="1">
        <v>18</v>
      </c>
      <c r="I37" s="3">
        <v>1496613696</v>
      </c>
      <c r="K37" s="3">
        <v>13892891</v>
      </c>
      <c r="M37" s="3">
        <v>1482720805</v>
      </c>
      <c r="O37" s="3">
        <v>1496613696</v>
      </c>
      <c r="Q37" s="3">
        <v>13892891</v>
      </c>
      <c r="S37" s="3">
        <v>1482720805</v>
      </c>
    </row>
    <row r="38" spans="1:19" ht="20.25" thickBot="1" x14ac:dyDescent="0.55000000000000004">
      <c r="I38" s="9">
        <f>SUM(I8:I37)</f>
        <v>119013780726</v>
      </c>
      <c r="J38" s="10"/>
      <c r="K38" s="9">
        <f>SUM(K8:K37)</f>
        <v>52468828</v>
      </c>
      <c r="L38" s="10"/>
      <c r="M38" s="9">
        <f>SUM(M8:M37)</f>
        <v>118933375024</v>
      </c>
      <c r="N38" s="10"/>
      <c r="O38" s="9">
        <f>SUM(O8:O37)</f>
        <v>349433057320</v>
      </c>
      <c r="P38" s="10"/>
      <c r="Q38" s="9">
        <f>SUM(Q8:Q37)</f>
        <v>151380001</v>
      </c>
      <c r="R38" s="10"/>
      <c r="S38" s="9">
        <f>O38-Q38</f>
        <v>349281677319</v>
      </c>
    </row>
    <row r="39" spans="1:19" ht="19.5" thickTop="1" x14ac:dyDescent="0.45"/>
    <row r="46" spans="1:19" x14ac:dyDescent="0.45">
      <c r="O46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zoomScaleNormal="100" workbookViewId="0">
      <selection activeCell="V16" sqref="V16"/>
    </sheetView>
  </sheetViews>
  <sheetFormatPr defaultColWidth="9.125" defaultRowHeight="18.75" x14ac:dyDescent="0.45"/>
  <cols>
    <col min="1" max="1" width="27.375" style="1" bestFit="1" customWidth="1"/>
    <col min="2" max="2" width="1" style="1" customWidth="1"/>
    <col min="3" max="3" width="10.5" style="1" bestFit="1" customWidth="1"/>
    <col min="4" max="4" width="1" style="1" customWidth="1"/>
    <col min="5" max="5" width="25.5" style="1" bestFit="1" customWidth="1"/>
    <col min="6" max="6" width="1" style="1" customWidth="1"/>
    <col min="7" max="7" width="17.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4.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.2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 x14ac:dyDescent="0.45">
      <c r="A6" s="18" t="s">
        <v>3</v>
      </c>
      <c r="C6" s="19" t="s">
        <v>251</v>
      </c>
      <c r="D6" s="19" t="s">
        <v>251</v>
      </c>
      <c r="E6" s="19" t="s">
        <v>251</v>
      </c>
      <c r="F6" s="19" t="s">
        <v>251</v>
      </c>
      <c r="G6" s="19" t="s">
        <v>251</v>
      </c>
      <c r="I6" s="19" t="s">
        <v>243</v>
      </c>
      <c r="J6" s="19" t="s">
        <v>243</v>
      </c>
      <c r="K6" s="19" t="s">
        <v>243</v>
      </c>
      <c r="L6" s="19" t="s">
        <v>243</v>
      </c>
      <c r="M6" s="19" t="s">
        <v>243</v>
      </c>
      <c r="O6" s="19" t="s">
        <v>244</v>
      </c>
      <c r="P6" s="19" t="s">
        <v>244</v>
      </c>
      <c r="Q6" s="19" t="s">
        <v>244</v>
      </c>
      <c r="R6" s="19" t="s">
        <v>244</v>
      </c>
      <c r="S6" s="19" t="s">
        <v>244</v>
      </c>
    </row>
    <row r="7" spans="1:19" ht="21" x14ac:dyDescent="0.45">
      <c r="A7" s="19" t="s">
        <v>3</v>
      </c>
      <c r="C7" s="19" t="s">
        <v>252</v>
      </c>
      <c r="E7" s="19" t="s">
        <v>253</v>
      </c>
      <c r="G7" s="19" t="s">
        <v>254</v>
      </c>
      <c r="I7" s="19" t="s">
        <v>255</v>
      </c>
      <c r="K7" s="19" t="s">
        <v>248</v>
      </c>
      <c r="M7" s="19" t="s">
        <v>256</v>
      </c>
      <c r="O7" s="19" t="s">
        <v>255</v>
      </c>
      <c r="Q7" s="19" t="s">
        <v>248</v>
      </c>
      <c r="S7" s="19" t="s">
        <v>256</v>
      </c>
    </row>
    <row r="8" spans="1:19" ht="21" x14ac:dyDescent="0.55000000000000004">
      <c r="A8" s="2" t="s">
        <v>34</v>
      </c>
      <c r="C8" s="1" t="s">
        <v>257</v>
      </c>
      <c r="E8" s="3">
        <v>320331</v>
      </c>
      <c r="G8" s="3">
        <v>3000</v>
      </c>
      <c r="I8" s="3">
        <v>960993000</v>
      </c>
      <c r="K8" s="3">
        <v>134697488</v>
      </c>
      <c r="M8" s="3">
        <v>826295512</v>
      </c>
      <c r="O8" s="3">
        <v>960993000</v>
      </c>
      <c r="Q8" s="3">
        <v>134697488</v>
      </c>
      <c r="S8" s="3">
        <v>826295512</v>
      </c>
    </row>
    <row r="9" spans="1:19" ht="21" x14ac:dyDescent="0.55000000000000004">
      <c r="A9" s="2" t="s">
        <v>48</v>
      </c>
      <c r="C9" s="1" t="s">
        <v>258</v>
      </c>
      <c r="E9" s="3">
        <v>15000000</v>
      </c>
      <c r="G9" s="3">
        <v>28</v>
      </c>
      <c r="I9" s="3">
        <v>420000000</v>
      </c>
      <c r="K9" s="3">
        <v>59506173</v>
      </c>
      <c r="M9" s="3">
        <v>360493827</v>
      </c>
      <c r="O9" s="3">
        <v>420000000</v>
      </c>
      <c r="Q9" s="3">
        <v>59506173</v>
      </c>
      <c r="S9" s="3">
        <v>360493827</v>
      </c>
    </row>
    <row r="10" spans="1:19" ht="21" x14ac:dyDescent="0.55000000000000004">
      <c r="A10" s="2" t="s">
        <v>23</v>
      </c>
      <c r="C10" s="1" t="s">
        <v>6</v>
      </c>
      <c r="E10" s="3">
        <v>4250000</v>
      </c>
      <c r="G10" s="3">
        <v>4175</v>
      </c>
      <c r="I10" s="3">
        <v>17743750000</v>
      </c>
      <c r="K10" s="3">
        <v>2531844539</v>
      </c>
      <c r="M10" s="3">
        <v>15211905461</v>
      </c>
      <c r="O10" s="3">
        <v>17743750000</v>
      </c>
      <c r="Q10" s="3">
        <v>2531844539</v>
      </c>
      <c r="S10" s="3">
        <v>15211905461</v>
      </c>
    </row>
    <row r="11" spans="1:19" ht="21" x14ac:dyDescent="0.55000000000000004">
      <c r="A11" s="2" t="s">
        <v>30</v>
      </c>
      <c r="C11" s="1" t="s">
        <v>231</v>
      </c>
      <c r="E11" s="3">
        <v>2558970</v>
      </c>
      <c r="G11" s="3">
        <v>800</v>
      </c>
      <c r="I11" s="3">
        <v>2047176000</v>
      </c>
      <c r="K11" s="3">
        <v>269140926</v>
      </c>
      <c r="M11" s="3">
        <v>1778035074</v>
      </c>
      <c r="O11" s="3">
        <v>2047176000</v>
      </c>
      <c r="Q11" s="3">
        <v>269140926</v>
      </c>
      <c r="S11" s="3">
        <v>1778035074</v>
      </c>
    </row>
    <row r="12" spans="1:19" ht="21" x14ac:dyDescent="0.55000000000000004">
      <c r="A12" s="2" t="s">
        <v>21</v>
      </c>
      <c r="C12" s="1" t="s">
        <v>259</v>
      </c>
      <c r="E12" s="3">
        <v>1214362</v>
      </c>
      <c r="G12" s="3">
        <v>3850</v>
      </c>
      <c r="I12" s="3">
        <v>4675293700</v>
      </c>
      <c r="K12" s="3">
        <v>657678160</v>
      </c>
      <c r="M12" s="3">
        <v>4017615540</v>
      </c>
      <c r="O12" s="3">
        <v>4675293700</v>
      </c>
      <c r="Q12" s="3">
        <v>657678160</v>
      </c>
      <c r="S12" s="3">
        <v>4017615540</v>
      </c>
    </row>
    <row r="13" spans="1:19" ht="21" x14ac:dyDescent="0.55000000000000004">
      <c r="A13" s="2" t="s">
        <v>40</v>
      </c>
      <c r="C13" s="1" t="s">
        <v>258</v>
      </c>
      <c r="E13" s="3">
        <v>14283000</v>
      </c>
      <c r="G13" s="3">
        <v>100</v>
      </c>
      <c r="I13" s="3">
        <v>1428300000</v>
      </c>
      <c r="K13" s="3">
        <v>202363492</v>
      </c>
      <c r="M13" s="3">
        <v>1225936508</v>
      </c>
      <c r="O13" s="3">
        <v>1428300000</v>
      </c>
      <c r="Q13" s="3">
        <v>202363492</v>
      </c>
      <c r="S13" s="3">
        <v>1225936508</v>
      </c>
    </row>
    <row r="14" spans="1:19" ht="21.75" thickBot="1" x14ac:dyDescent="0.5">
      <c r="I14" s="5">
        <f>SUM(I8:I13)</f>
        <v>27275512700</v>
      </c>
      <c r="J14" s="6"/>
      <c r="K14" s="5">
        <f>SUM(K8:K13)</f>
        <v>3855230778</v>
      </c>
      <c r="L14" s="6"/>
      <c r="M14" s="5">
        <f>SUM(M8:M13)</f>
        <v>23420281922</v>
      </c>
      <c r="N14" s="6"/>
      <c r="O14" s="5">
        <f>SUM(O8:O13)</f>
        <v>27275512700</v>
      </c>
      <c r="P14" s="6"/>
      <c r="Q14" s="5">
        <f>SUM(Q8:Q13)</f>
        <v>3855230778</v>
      </c>
      <c r="R14" s="6"/>
      <c r="S14" s="5">
        <f>SUM(S8:S13)</f>
        <v>23420281922</v>
      </c>
    </row>
    <row r="15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rightToLeft="1" topLeftCell="A29" zoomScaleNormal="100" workbookViewId="0">
      <selection activeCell="E50" sqref="E50"/>
    </sheetView>
  </sheetViews>
  <sheetFormatPr defaultColWidth="9.75" defaultRowHeight="18.75" x14ac:dyDescent="0.45"/>
  <cols>
    <col min="1" max="1" width="28.875" style="1" bestFit="1" customWidth="1"/>
    <col min="2" max="2" width="1" style="1" customWidth="1"/>
    <col min="3" max="3" width="11.625" style="1" bestFit="1" customWidth="1"/>
    <col min="4" max="4" width="1.25" style="1" customWidth="1"/>
    <col min="5" max="5" width="18.875" style="1" bestFit="1" customWidth="1"/>
    <col min="6" max="6" width="0.625" style="1" customWidth="1"/>
    <col min="7" max="7" width="17.25" style="1" bestFit="1" customWidth="1"/>
    <col min="8" max="8" width="0.875" style="1" customWidth="1"/>
    <col min="9" max="9" width="24.125" style="1" bestFit="1" customWidth="1"/>
    <col min="10" max="10" width="0.625" style="1" customWidth="1"/>
    <col min="11" max="11" width="11.625" style="1" bestFit="1" customWidth="1"/>
    <col min="12" max="12" width="0.625" style="1" customWidth="1"/>
    <col min="13" max="13" width="17.25" style="1" bestFit="1" customWidth="1"/>
    <col min="14" max="14" width="1.125" style="1" customWidth="1"/>
    <col min="15" max="15" width="15.375" style="1" bestFit="1" customWidth="1"/>
    <col min="16" max="16" width="0.75" style="1" customWidth="1"/>
    <col min="17" max="17" width="24.125" style="1" bestFit="1" customWidth="1"/>
    <col min="18" max="16384" width="9.75" style="1"/>
  </cols>
  <sheetData>
    <row r="2" spans="1:17" ht="2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 x14ac:dyDescent="0.45">
      <c r="A3" s="17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 x14ac:dyDescent="0.45">
      <c r="A6" s="18" t="s">
        <v>3</v>
      </c>
      <c r="C6" s="19" t="s">
        <v>243</v>
      </c>
      <c r="D6" s="19" t="s">
        <v>243</v>
      </c>
      <c r="E6" s="19" t="s">
        <v>243</v>
      </c>
      <c r="F6" s="19" t="s">
        <v>243</v>
      </c>
      <c r="G6" s="19" t="s">
        <v>243</v>
      </c>
      <c r="H6" s="19" t="s">
        <v>243</v>
      </c>
      <c r="I6" s="19" t="s">
        <v>243</v>
      </c>
      <c r="K6" s="19" t="s">
        <v>244</v>
      </c>
      <c r="L6" s="19" t="s">
        <v>244</v>
      </c>
      <c r="M6" s="19" t="s">
        <v>244</v>
      </c>
      <c r="N6" s="19" t="s">
        <v>244</v>
      </c>
      <c r="O6" s="19" t="s">
        <v>244</v>
      </c>
      <c r="P6" s="19" t="s">
        <v>244</v>
      </c>
      <c r="Q6" s="19" t="s">
        <v>244</v>
      </c>
    </row>
    <row r="7" spans="1:17" ht="21" x14ac:dyDescent="0.45">
      <c r="A7" s="19" t="s">
        <v>3</v>
      </c>
      <c r="C7" s="19" t="s">
        <v>7</v>
      </c>
      <c r="E7" s="19" t="s">
        <v>260</v>
      </c>
      <c r="G7" s="19" t="s">
        <v>261</v>
      </c>
      <c r="I7" s="19" t="s">
        <v>262</v>
      </c>
      <c r="K7" s="19" t="s">
        <v>7</v>
      </c>
      <c r="M7" s="19" t="s">
        <v>260</v>
      </c>
      <c r="O7" s="19" t="s">
        <v>261</v>
      </c>
      <c r="Q7" s="19" t="s">
        <v>262</v>
      </c>
    </row>
    <row r="8" spans="1:17" ht="21" x14ac:dyDescent="0.55000000000000004">
      <c r="A8" s="2" t="s">
        <v>21</v>
      </c>
      <c r="C8" s="3">
        <v>5686689</v>
      </c>
      <c r="E8" s="3">
        <v>21124712410</v>
      </c>
      <c r="G8" s="3">
        <v>25771357740</v>
      </c>
      <c r="I8" s="3">
        <v>-4646645329</v>
      </c>
      <c r="K8" s="3">
        <v>5686689</v>
      </c>
      <c r="M8" s="3">
        <v>21124712410</v>
      </c>
      <c r="O8" s="3">
        <v>34982817105</v>
      </c>
      <c r="Q8" s="3">
        <v>-13858104694</v>
      </c>
    </row>
    <row r="9" spans="1:17" ht="21" x14ac:dyDescent="0.55000000000000004">
      <c r="A9" s="2" t="s">
        <v>36</v>
      </c>
      <c r="C9" s="3">
        <v>200000</v>
      </c>
      <c r="E9" s="3">
        <v>18489330000</v>
      </c>
      <c r="G9" s="3">
        <v>17484193933</v>
      </c>
      <c r="I9" s="3">
        <v>1005136067</v>
      </c>
      <c r="K9" s="3">
        <v>200000</v>
      </c>
      <c r="M9" s="3">
        <v>18489330000</v>
      </c>
      <c r="O9" s="3">
        <v>17484193933</v>
      </c>
      <c r="Q9" s="3">
        <v>1005136067</v>
      </c>
    </row>
    <row r="10" spans="1:17" ht="21" x14ac:dyDescent="0.55000000000000004">
      <c r="A10" s="2" t="s">
        <v>38</v>
      </c>
      <c r="C10" s="3">
        <v>500000</v>
      </c>
      <c r="E10" s="3">
        <v>29319504750</v>
      </c>
      <c r="G10" s="3">
        <v>28973412327</v>
      </c>
      <c r="I10" s="3">
        <v>346092423</v>
      </c>
      <c r="K10" s="3">
        <v>500000</v>
      </c>
      <c r="M10" s="3">
        <v>29319504750</v>
      </c>
      <c r="O10" s="3">
        <v>28973412327</v>
      </c>
      <c r="Q10" s="3">
        <v>346092423</v>
      </c>
    </row>
    <row r="11" spans="1:17" ht="21" x14ac:dyDescent="0.55000000000000004">
      <c r="A11" s="2" t="s">
        <v>40</v>
      </c>
      <c r="C11" s="3">
        <v>14283000</v>
      </c>
      <c r="E11" s="3">
        <v>319242393132</v>
      </c>
      <c r="G11" s="3">
        <v>300133827227</v>
      </c>
      <c r="I11" s="3">
        <v>19108565905</v>
      </c>
      <c r="K11" s="3">
        <v>14283000</v>
      </c>
      <c r="M11" s="3">
        <v>319242393132</v>
      </c>
      <c r="O11" s="3">
        <v>300133827227</v>
      </c>
      <c r="Q11" s="3">
        <v>19108565905</v>
      </c>
    </row>
    <row r="12" spans="1:17" ht="21" x14ac:dyDescent="0.55000000000000004">
      <c r="A12" s="2" t="s">
        <v>42</v>
      </c>
      <c r="C12" s="3">
        <v>700000</v>
      </c>
      <c r="E12" s="3">
        <v>28111734000</v>
      </c>
      <c r="G12" s="3">
        <v>28812388379</v>
      </c>
      <c r="I12" s="3">
        <v>-700654379</v>
      </c>
      <c r="K12" s="3">
        <v>700000</v>
      </c>
      <c r="M12" s="3">
        <v>28111734000</v>
      </c>
      <c r="O12" s="3">
        <v>28812388379</v>
      </c>
      <c r="Q12" s="3">
        <v>-700654379</v>
      </c>
    </row>
    <row r="13" spans="1:17" ht="21" x14ac:dyDescent="0.55000000000000004">
      <c r="A13" s="2" t="s">
        <v>17</v>
      </c>
      <c r="C13" s="3">
        <v>110000000</v>
      </c>
      <c r="E13" s="3">
        <v>203273284500</v>
      </c>
      <c r="G13" s="3">
        <v>212349615500</v>
      </c>
      <c r="I13" s="3">
        <v>-9076331000</v>
      </c>
      <c r="K13" s="3">
        <v>110000000</v>
      </c>
      <c r="M13" s="3">
        <v>203273284500</v>
      </c>
      <c r="O13" s="3">
        <v>201078744480</v>
      </c>
      <c r="Q13" s="3">
        <v>2194540020</v>
      </c>
    </row>
    <row r="14" spans="1:17" ht="21" x14ac:dyDescent="0.55000000000000004">
      <c r="A14" s="2" t="s">
        <v>27</v>
      </c>
      <c r="C14" s="3">
        <v>620330</v>
      </c>
      <c r="E14" s="3">
        <v>21583599555</v>
      </c>
      <c r="G14" s="3">
        <v>20714973754</v>
      </c>
      <c r="I14" s="3">
        <v>868625801</v>
      </c>
      <c r="K14" s="3">
        <v>620330</v>
      </c>
      <c r="M14" s="3">
        <v>21583599555</v>
      </c>
      <c r="O14" s="3">
        <v>20782364883</v>
      </c>
      <c r="Q14" s="3">
        <v>801234672</v>
      </c>
    </row>
    <row r="15" spans="1:17" ht="21" x14ac:dyDescent="0.55000000000000004">
      <c r="A15" s="2" t="s">
        <v>25</v>
      </c>
      <c r="C15" s="3">
        <v>600000</v>
      </c>
      <c r="E15" s="3">
        <v>40497597000</v>
      </c>
      <c r="G15" s="3">
        <v>35737565227</v>
      </c>
      <c r="I15" s="3">
        <v>4760031773</v>
      </c>
      <c r="K15" s="3">
        <v>600000</v>
      </c>
      <c r="M15" s="3">
        <v>40497597000</v>
      </c>
      <c r="O15" s="3">
        <v>37841279755</v>
      </c>
      <c r="Q15" s="3">
        <v>2656317245</v>
      </c>
    </row>
    <row r="16" spans="1:17" ht="21" x14ac:dyDescent="0.55000000000000004">
      <c r="A16" s="2" t="s">
        <v>28</v>
      </c>
      <c r="C16" s="3">
        <v>10000</v>
      </c>
      <c r="E16" s="3">
        <v>10167600000</v>
      </c>
      <c r="G16" s="3">
        <v>10000000000</v>
      </c>
      <c r="I16" s="3">
        <v>167600000</v>
      </c>
      <c r="K16" s="3">
        <v>10000</v>
      </c>
      <c r="M16" s="3">
        <v>10167600000</v>
      </c>
      <c r="O16" s="3">
        <v>10000000000</v>
      </c>
      <c r="Q16" s="3">
        <v>167600000</v>
      </c>
    </row>
    <row r="17" spans="1:17" ht="21" x14ac:dyDescent="0.55000000000000004">
      <c r="A17" s="2" t="s">
        <v>46</v>
      </c>
      <c r="C17" s="3">
        <v>10000000</v>
      </c>
      <c r="E17" s="3">
        <v>17962483500</v>
      </c>
      <c r="G17" s="3">
        <v>18547195599</v>
      </c>
      <c r="I17" s="3">
        <v>-584712099</v>
      </c>
      <c r="K17" s="3">
        <v>10000000</v>
      </c>
      <c r="M17" s="3">
        <v>17962483500</v>
      </c>
      <c r="O17" s="3">
        <v>18547195599</v>
      </c>
      <c r="Q17" s="3">
        <v>-584712099</v>
      </c>
    </row>
    <row r="18" spans="1:17" ht="21" x14ac:dyDescent="0.55000000000000004">
      <c r="A18" s="2" t="s">
        <v>44</v>
      </c>
      <c r="C18" s="3">
        <v>23000000</v>
      </c>
      <c r="E18" s="3">
        <v>64702714500</v>
      </c>
      <c r="G18" s="3">
        <v>65831045598</v>
      </c>
      <c r="I18" s="3">
        <v>-1128331098</v>
      </c>
      <c r="K18" s="3">
        <v>23000000</v>
      </c>
      <c r="M18" s="3">
        <v>64702714500</v>
      </c>
      <c r="O18" s="3">
        <v>65831045598</v>
      </c>
      <c r="Q18" s="3">
        <v>-1128331098</v>
      </c>
    </row>
    <row r="19" spans="1:17" ht="21" x14ac:dyDescent="0.55000000000000004">
      <c r="A19" s="2" t="s">
        <v>15</v>
      </c>
      <c r="C19" s="3">
        <v>21600000</v>
      </c>
      <c r="E19" s="3">
        <v>102418959600</v>
      </c>
      <c r="G19" s="3">
        <v>101828291630</v>
      </c>
      <c r="I19" s="3">
        <v>590667970</v>
      </c>
      <c r="K19" s="3">
        <v>21600000</v>
      </c>
      <c r="M19" s="3">
        <v>102418959600</v>
      </c>
      <c r="O19" s="3">
        <v>102007913262</v>
      </c>
      <c r="Q19" s="3">
        <v>411046338</v>
      </c>
    </row>
    <row r="20" spans="1:17" ht="21" x14ac:dyDescent="0.55000000000000004">
      <c r="A20" s="2" t="s">
        <v>34</v>
      </c>
      <c r="C20" s="3">
        <v>320331</v>
      </c>
      <c r="E20" s="3">
        <v>13074531754</v>
      </c>
      <c r="G20" s="3">
        <v>13052242002</v>
      </c>
      <c r="I20" s="3">
        <v>22289752</v>
      </c>
      <c r="K20" s="3">
        <v>320331</v>
      </c>
      <c r="M20" s="3">
        <v>13074531754</v>
      </c>
      <c r="O20" s="3">
        <v>12850746609</v>
      </c>
      <c r="Q20" s="3">
        <v>223785145</v>
      </c>
    </row>
    <row r="21" spans="1:17" ht="21" x14ac:dyDescent="0.55000000000000004">
      <c r="A21" s="2" t="s">
        <v>48</v>
      </c>
      <c r="C21" s="3">
        <v>15000000</v>
      </c>
      <c r="E21" s="3">
        <v>22395946500</v>
      </c>
      <c r="G21" s="3">
        <v>19559342638</v>
      </c>
      <c r="I21" s="3">
        <v>2836603862</v>
      </c>
      <c r="K21" s="3">
        <v>15000000</v>
      </c>
      <c r="M21" s="3">
        <v>22395946500</v>
      </c>
      <c r="O21" s="3">
        <v>19559342638</v>
      </c>
      <c r="Q21" s="3">
        <v>2836603862</v>
      </c>
    </row>
    <row r="22" spans="1:17" ht="21" x14ac:dyDescent="0.55000000000000004">
      <c r="A22" s="2" t="s">
        <v>23</v>
      </c>
      <c r="C22" s="3">
        <v>4250000</v>
      </c>
      <c r="E22" s="3">
        <v>139943601562</v>
      </c>
      <c r="G22" s="3">
        <v>136069622882</v>
      </c>
      <c r="I22" s="3">
        <v>3873978680</v>
      </c>
      <c r="K22" s="3">
        <v>4250000</v>
      </c>
      <c r="M22" s="3">
        <v>139943601562</v>
      </c>
      <c r="O22" s="3">
        <v>141558859641</v>
      </c>
      <c r="Q22" s="3">
        <v>-1615258078</v>
      </c>
    </row>
    <row r="23" spans="1:17" ht="21" x14ac:dyDescent="0.55000000000000004">
      <c r="A23" s="2" t="s">
        <v>19</v>
      </c>
      <c r="C23" s="3">
        <v>0</v>
      </c>
      <c r="E23" s="3">
        <v>0</v>
      </c>
      <c r="G23" s="3">
        <v>9515763500</v>
      </c>
      <c r="I23" s="3">
        <v>-9515763500</v>
      </c>
      <c r="K23" s="3">
        <v>0</v>
      </c>
      <c r="M23" s="3">
        <v>0</v>
      </c>
      <c r="O23" s="3">
        <v>7840434539</v>
      </c>
      <c r="Q23" s="3">
        <v>-7840434539</v>
      </c>
    </row>
    <row r="24" spans="1:17" ht="21" x14ac:dyDescent="0.55000000000000004">
      <c r="A24" s="2" t="s">
        <v>32</v>
      </c>
      <c r="C24" s="3">
        <v>9421531</v>
      </c>
      <c r="E24" s="3">
        <v>99086703182</v>
      </c>
      <c r="G24" s="3">
        <v>98409921830</v>
      </c>
      <c r="I24" s="3">
        <v>676781352</v>
      </c>
      <c r="K24" s="3">
        <v>9421531</v>
      </c>
      <c r="M24" s="3">
        <v>99086703182</v>
      </c>
      <c r="O24" s="3">
        <v>96437728302</v>
      </c>
      <c r="Q24" s="3">
        <v>2648974880</v>
      </c>
    </row>
    <row r="25" spans="1:17" ht="21" x14ac:dyDescent="0.55000000000000004">
      <c r="A25" s="2" t="s">
        <v>30</v>
      </c>
      <c r="C25" s="3">
        <v>2558970</v>
      </c>
      <c r="E25" s="3">
        <v>38944722607</v>
      </c>
      <c r="G25" s="3">
        <v>38812453133</v>
      </c>
      <c r="I25" s="3">
        <v>132269474</v>
      </c>
      <c r="K25" s="3">
        <v>2558970</v>
      </c>
      <c r="M25" s="3">
        <v>38944722607</v>
      </c>
      <c r="O25" s="3">
        <v>39307744311</v>
      </c>
      <c r="Q25" s="3">
        <v>-363021703</v>
      </c>
    </row>
    <row r="26" spans="1:17" ht="21" x14ac:dyDescent="0.55000000000000004">
      <c r="A26" s="2" t="s">
        <v>81</v>
      </c>
      <c r="C26" s="3">
        <v>9124</v>
      </c>
      <c r="E26" s="3">
        <v>7480323945</v>
      </c>
      <c r="G26" s="3">
        <v>7343488751</v>
      </c>
      <c r="I26" s="3">
        <v>136835194</v>
      </c>
      <c r="K26" s="3">
        <v>9124</v>
      </c>
      <c r="M26" s="3">
        <v>7480323945</v>
      </c>
      <c r="O26" s="3">
        <v>7142473849</v>
      </c>
      <c r="Q26" s="3">
        <v>337850096</v>
      </c>
    </row>
    <row r="27" spans="1:17" ht="21" x14ac:dyDescent="0.55000000000000004">
      <c r="A27" s="2" t="s">
        <v>77</v>
      </c>
      <c r="C27" s="3">
        <v>2442</v>
      </c>
      <c r="E27" s="3">
        <v>2053076308</v>
      </c>
      <c r="G27" s="3">
        <v>2015774194</v>
      </c>
      <c r="I27" s="3">
        <v>37302114</v>
      </c>
      <c r="K27" s="3">
        <v>2442</v>
      </c>
      <c r="M27" s="3">
        <v>2053076308</v>
      </c>
      <c r="O27" s="3">
        <v>1959619100</v>
      </c>
      <c r="Q27" s="3">
        <v>93457208</v>
      </c>
    </row>
    <row r="28" spans="1:17" ht="21" x14ac:dyDescent="0.55000000000000004">
      <c r="A28" s="2" t="s">
        <v>74</v>
      </c>
      <c r="C28" s="3">
        <v>90</v>
      </c>
      <c r="E28" s="3">
        <v>76918685</v>
      </c>
      <c r="G28" s="3">
        <v>75676281</v>
      </c>
      <c r="I28" s="3">
        <v>1242404</v>
      </c>
      <c r="K28" s="3">
        <v>90</v>
      </c>
      <c r="M28" s="3">
        <v>76918685</v>
      </c>
      <c r="O28" s="3">
        <v>73229292</v>
      </c>
      <c r="Q28" s="3">
        <v>3689393</v>
      </c>
    </row>
    <row r="29" spans="1:17" ht="21" x14ac:dyDescent="0.55000000000000004">
      <c r="A29" s="2" t="s">
        <v>108</v>
      </c>
      <c r="C29" s="3">
        <v>3000</v>
      </c>
      <c r="E29" s="3">
        <v>2825487787</v>
      </c>
      <c r="G29" s="3">
        <v>2775996759</v>
      </c>
      <c r="I29" s="3">
        <v>49491028</v>
      </c>
      <c r="K29" s="3">
        <v>3000</v>
      </c>
      <c r="M29" s="3">
        <v>2825487787</v>
      </c>
      <c r="O29" s="3">
        <v>2712238295</v>
      </c>
      <c r="Q29" s="3">
        <v>113249492</v>
      </c>
    </row>
    <row r="30" spans="1:17" ht="21" x14ac:dyDescent="0.55000000000000004">
      <c r="A30" s="2" t="s">
        <v>62</v>
      </c>
      <c r="C30" s="3">
        <v>1472</v>
      </c>
      <c r="E30" s="3">
        <v>1350037053</v>
      </c>
      <c r="G30" s="3">
        <v>1324530445</v>
      </c>
      <c r="I30" s="3">
        <v>25506608</v>
      </c>
      <c r="K30" s="3">
        <v>1472</v>
      </c>
      <c r="M30" s="3">
        <v>1350037053</v>
      </c>
      <c r="O30" s="3">
        <v>1295758202</v>
      </c>
      <c r="Q30" s="3">
        <v>54278851</v>
      </c>
    </row>
    <row r="31" spans="1:17" ht="21" x14ac:dyDescent="0.55000000000000004">
      <c r="A31" s="2" t="s">
        <v>85</v>
      </c>
      <c r="C31" s="3">
        <v>12051</v>
      </c>
      <c r="E31" s="3">
        <v>9837870113</v>
      </c>
      <c r="G31" s="3">
        <v>9687247868</v>
      </c>
      <c r="I31" s="3">
        <v>150622245</v>
      </c>
      <c r="K31" s="3">
        <v>12051</v>
      </c>
      <c r="M31" s="3">
        <v>9837870113</v>
      </c>
      <c r="O31" s="3">
        <v>9393736834</v>
      </c>
      <c r="Q31" s="3">
        <v>444133279</v>
      </c>
    </row>
    <row r="32" spans="1:17" ht="21" x14ac:dyDescent="0.55000000000000004">
      <c r="A32" s="2" t="s">
        <v>88</v>
      </c>
      <c r="C32" s="3">
        <v>6839</v>
      </c>
      <c r="E32" s="3">
        <v>5477066618</v>
      </c>
      <c r="G32" s="3">
        <v>5377898579</v>
      </c>
      <c r="I32" s="3">
        <v>99168039</v>
      </c>
      <c r="K32" s="3">
        <v>6839</v>
      </c>
      <c r="M32" s="3">
        <v>5477066618</v>
      </c>
      <c r="O32" s="3">
        <v>5230472645</v>
      </c>
      <c r="Q32" s="3">
        <v>246593973</v>
      </c>
    </row>
    <row r="33" spans="1:17" ht="21" x14ac:dyDescent="0.55000000000000004">
      <c r="A33" s="2" t="s">
        <v>120</v>
      </c>
      <c r="C33" s="3">
        <v>562000</v>
      </c>
      <c r="E33" s="3">
        <v>538265263734</v>
      </c>
      <c r="G33" s="3">
        <v>526003522578</v>
      </c>
      <c r="I33" s="3">
        <v>12261741156</v>
      </c>
      <c r="K33" s="3">
        <v>562000</v>
      </c>
      <c r="M33" s="3">
        <v>538265263734</v>
      </c>
      <c r="O33" s="3">
        <v>533353752809</v>
      </c>
      <c r="Q33" s="3">
        <v>4911510925</v>
      </c>
    </row>
    <row r="34" spans="1:17" ht="21" x14ac:dyDescent="0.55000000000000004">
      <c r="A34" s="2" t="s">
        <v>140</v>
      </c>
      <c r="C34" s="3">
        <v>216000</v>
      </c>
      <c r="E34" s="3">
        <v>200882463453</v>
      </c>
      <c r="G34" s="3">
        <v>200467903380</v>
      </c>
      <c r="I34" s="3">
        <v>414560073</v>
      </c>
      <c r="K34" s="3">
        <v>216000</v>
      </c>
      <c r="M34" s="3">
        <v>200882463453</v>
      </c>
      <c r="O34" s="3">
        <v>200467903380</v>
      </c>
      <c r="Q34" s="3">
        <v>414560073</v>
      </c>
    </row>
    <row r="35" spans="1:17" ht="21" x14ac:dyDescent="0.55000000000000004">
      <c r="A35" s="2" t="s">
        <v>124</v>
      </c>
      <c r="C35" s="3">
        <v>405445</v>
      </c>
      <c r="E35" s="3">
        <v>405371918465</v>
      </c>
      <c r="G35" s="3">
        <v>405434891019</v>
      </c>
      <c r="I35" s="3">
        <v>-62972553</v>
      </c>
      <c r="K35" s="3">
        <v>405445</v>
      </c>
      <c r="M35" s="3">
        <v>405371918465</v>
      </c>
      <c r="O35" s="3">
        <v>405876701929</v>
      </c>
      <c r="Q35" s="3">
        <v>-504783463</v>
      </c>
    </row>
    <row r="36" spans="1:17" ht="21" x14ac:dyDescent="0.55000000000000004">
      <c r="A36" s="2" t="s">
        <v>96</v>
      </c>
      <c r="C36" s="3">
        <v>64598</v>
      </c>
      <c r="E36" s="3">
        <v>48439718709</v>
      </c>
      <c r="G36" s="3">
        <v>47516134739</v>
      </c>
      <c r="I36" s="3">
        <v>923583970</v>
      </c>
      <c r="K36" s="3">
        <v>64598</v>
      </c>
      <c r="M36" s="3">
        <v>48439718709</v>
      </c>
      <c r="O36" s="3">
        <v>45987343716</v>
      </c>
      <c r="Q36" s="3">
        <v>2452374993</v>
      </c>
    </row>
    <row r="37" spans="1:17" ht="21" x14ac:dyDescent="0.55000000000000004">
      <c r="A37" s="2" t="s">
        <v>100</v>
      </c>
      <c r="C37" s="3">
        <v>28231</v>
      </c>
      <c r="E37" s="3">
        <v>20911230195</v>
      </c>
      <c r="G37" s="3">
        <v>20519652518</v>
      </c>
      <c r="I37" s="3">
        <v>391577677</v>
      </c>
      <c r="K37" s="3">
        <v>28231</v>
      </c>
      <c r="M37" s="3">
        <v>20911230195</v>
      </c>
      <c r="O37" s="3">
        <v>20034608719</v>
      </c>
      <c r="Q37" s="3">
        <v>876621476</v>
      </c>
    </row>
    <row r="38" spans="1:17" ht="21" x14ac:dyDescent="0.55000000000000004">
      <c r="A38" s="2" t="s">
        <v>92</v>
      </c>
      <c r="C38" s="3">
        <v>288797</v>
      </c>
      <c r="E38" s="3">
        <v>230995724435</v>
      </c>
      <c r="G38" s="3">
        <v>226462433342</v>
      </c>
      <c r="I38" s="3">
        <v>4533291093</v>
      </c>
      <c r="K38" s="3">
        <v>288797</v>
      </c>
      <c r="M38" s="3">
        <v>230995724435</v>
      </c>
      <c r="O38" s="3">
        <v>219144315221</v>
      </c>
      <c r="Q38" s="3">
        <v>11851409214</v>
      </c>
    </row>
    <row r="39" spans="1:17" ht="21" x14ac:dyDescent="0.55000000000000004">
      <c r="A39" s="2" t="s">
        <v>104</v>
      </c>
      <c r="C39" s="3">
        <v>19434</v>
      </c>
      <c r="E39" s="3">
        <v>13686789551</v>
      </c>
      <c r="G39" s="3">
        <v>13445832199</v>
      </c>
      <c r="I39" s="3">
        <v>240957352</v>
      </c>
      <c r="K39" s="3">
        <v>19434</v>
      </c>
      <c r="M39" s="3">
        <v>13686789551</v>
      </c>
      <c r="O39" s="3">
        <v>12887242386</v>
      </c>
      <c r="Q39" s="3">
        <v>799547165</v>
      </c>
    </row>
    <row r="40" spans="1:17" ht="21" x14ac:dyDescent="0.55000000000000004">
      <c r="A40" s="2" t="s">
        <v>112</v>
      </c>
      <c r="C40" s="3">
        <v>330997</v>
      </c>
      <c r="E40" s="3">
        <v>229340669456</v>
      </c>
      <c r="G40" s="3">
        <v>224348815645</v>
      </c>
      <c r="I40" s="3">
        <v>4991853811</v>
      </c>
      <c r="K40" s="3">
        <v>330997</v>
      </c>
      <c r="M40" s="3">
        <v>229340669456</v>
      </c>
      <c r="O40" s="3">
        <v>215343362762</v>
      </c>
      <c r="Q40" s="3">
        <v>13997306694</v>
      </c>
    </row>
    <row r="41" spans="1:17" ht="21" x14ac:dyDescent="0.55000000000000004">
      <c r="A41" s="2" t="s">
        <v>67</v>
      </c>
      <c r="C41" s="3">
        <v>90041</v>
      </c>
      <c r="E41" s="3">
        <v>57705819924</v>
      </c>
      <c r="G41" s="3">
        <v>56490486743</v>
      </c>
      <c r="I41" s="3">
        <v>1215333181</v>
      </c>
      <c r="K41" s="3">
        <v>90041</v>
      </c>
      <c r="M41" s="3">
        <v>57705819924</v>
      </c>
      <c r="O41" s="3">
        <v>54095803927</v>
      </c>
      <c r="Q41" s="3">
        <v>3610015997</v>
      </c>
    </row>
    <row r="42" spans="1:17" ht="21" x14ac:dyDescent="0.55000000000000004">
      <c r="A42" s="2" t="s">
        <v>136</v>
      </c>
      <c r="C42" s="3">
        <v>540000</v>
      </c>
      <c r="E42" s="3">
        <v>506393099611</v>
      </c>
      <c r="G42" s="3">
        <v>505797587568</v>
      </c>
      <c r="I42" s="3">
        <v>595512043</v>
      </c>
      <c r="K42" s="3">
        <v>540000</v>
      </c>
      <c r="M42" s="3">
        <v>506393099611</v>
      </c>
      <c r="O42" s="3">
        <v>501932428255</v>
      </c>
      <c r="Q42" s="3">
        <v>4460671356</v>
      </c>
    </row>
    <row r="43" spans="1:17" ht="21" x14ac:dyDescent="0.55000000000000004">
      <c r="A43" s="2" t="s">
        <v>71</v>
      </c>
      <c r="C43" s="3">
        <v>16000</v>
      </c>
      <c r="E43" s="3">
        <v>10126148302</v>
      </c>
      <c r="G43" s="3">
        <v>9868610990</v>
      </c>
      <c r="I43" s="3">
        <v>257537312</v>
      </c>
      <c r="K43" s="3">
        <v>16000</v>
      </c>
      <c r="M43" s="3">
        <v>10126148302</v>
      </c>
      <c r="O43" s="3">
        <v>9708980431</v>
      </c>
      <c r="Q43" s="3">
        <v>417167871</v>
      </c>
    </row>
    <row r="44" spans="1:17" ht="21" x14ac:dyDescent="0.55000000000000004">
      <c r="A44" s="2" t="s">
        <v>128</v>
      </c>
      <c r="C44" s="3">
        <v>760000</v>
      </c>
      <c r="E44" s="3">
        <v>685110041294</v>
      </c>
      <c r="G44" s="3">
        <v>725625136601</v>
      </c>
      <c r="I44" s="3">
        <v>-40515095307</v>
      </c>
      <c r="K44" s="3">
        <v>760000</v>
      </c>
      <c r="M44" s="3">
        <v>685110041294</v>
      </c>
      <c r="O44" s="3">
        <v>699252597491</v>
      </c>
      <c r="Q44" s="3">
        <v>-14142556197</v>
      </c>
    </row>
    <row r="45" spans="1:17" ht="21" x14ac:dyDescent="0.55000000000000004">
      <c r="A45" s="2" t="s">
        <v>132</v>
      </c>
      <c r="C45" s="3">
        <v>319000</v>
      </c>
      <c r="E45" s="3">
        <v>304349938573</v>
      </c>
      <c r="G45" s="3">
        <v>304192700078</v>
      </c>
      <c r="I45" s="3">
        <v>157238495</v>
      </c>
      <c r="K45" s="3">
        <v>319000</v>
      </c>
      <c r="M45" s="3">
        <v>304349938573</v>
      </c>
      <c r="O45" s="3">
        <v>300048684317</v>
      </c>
      <c r="Q45" s="3">
        <v>4301254256</v>
      </c>
    </row>
    <row r="46" spans="1:17" ht="21" x14ac:dyDescent="0.55000000000000004">
      <c r="A46" s="2" t="s">
        <v>263</v>
      </c>
      <c r="C46" s="3">
        <v>2200</v>
      </c>
      <c r="E46" s="3">
        <v>1358262570</v>
      </c>
      <c r="G46" s="3">
        <v>1317561148</v>
      </c>
      <c r="I46" s="3">
        <v>40701422</v>
      </c>
      <c r="K46" s="3">
        <v>2200</v>
      </c>
      <c r="M46" s="3">
        <v>1358262570</v>
      </c>
      <c r="O46" s="3">
        <v>1293836665</v>
      </c>
      <c r="Q46" s="3">
        <v>64425905</v>
      </c>
    </row>
    <row r="47" spans="1:17" ht="21" x14ac:dyDescent="0.55000000000000004">
      <c r="A47" s="2" t="s">
        <v>116</v>
      </c>
      <c r="C47" s="3">
        <v>0</v>
      </c>
      <c r="E47" s="3">
        <v>0</v>
      </c>
      <c r="G47" s="3">
        <v>0</v>
      </c>
      <c r="I47" s="3">
        <v>0</v>
      </c>
      <c r="K47" s="3">
        <v>66500</v>
      </c>
      <c r="M47" s="3">
        <v>66487880387</v>
      </c>
      <c r="O47" s="3">
        <v>65846932592</v>
      </c>
      <c r="Q47" s="3">
        <v>640947795</v>
      </c>
    </row>
    <row r="48" spans="1:17" ht="21.75" thickBot="1" x14ac:dyDescent="0.5">
      <c r="C48" s="13">
        <f>SUM(C8:C47)</f>
        <v>222428612</v>
      </c>
      <c r="E48" s="13">
        <f>SUM(E8:E47)</f>
        <v>4472377287333</v>
      </c>
      <c r="G48" s="13">
        <f>SUM(G8:G47)</f>
        <v>4477695094324</v>
      </c>
      <c r="I48" s="13">
        <f>SUM(I8:I47)</f>
        <v>-5317806989</v>
      </c>
      <c r="K48" s="13">
        <f>SUM(K8:K47)</f>
        <v>222495112</v>
      </c>
      <c r="M48" s="13">
        <f>SUM(M8:M47)</f>
        <v>4538865167720</v>
      </c>
      <c r="O48" s="13">
        <f>SUM(O8:O47)</f>
        <v>4497112061405</v>
      </c>
      <c r="Q48" s="13">
        <f>SUM(Q8:Q47)</f>
        <v>41753106319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989124244737</cp:lastModifiedBy>
  <cp:lastPrinted>2021-07-28T09:40:23Z</cp:lastPrinted>
  <dcterms:created xsi:type="dcterms:W3CDTF">2021-07-26T12:37:11Z</dcterms:created>
  <dcterms:modified xsi:type="dcterms:W3CDTF">2021-07-28T10:45:11Z</dcterms:modified>
</cp:coreProperties>
</file>