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/>
  <mc:AlternateContent xmlns:mc="http://schemas.openxmlformats.org/markup-compatibility/2006">
    <mc:Choice Requires="x15">
      <x15ac:absPath xmlns:x15ac="http://schemas.microsoft.com/office/spreadsheetml/2010/11/ac" url="E:\صندوق آوای فردای زاگرس\گزارشات مالی\پرتفو\14010531\"/>
    </mc:Choice>
  </mc:AlternateContent>
  <xr:revisionPtr revIDLastSave="0" documentId="8_{412AA4EF-B6D8-4EA4-A48B-6B8934B56B11}" xr6:coauthVersionLast="47" xr6:coauthVersionMax="47" xr10:uidLastSave="{00000000-0000-0000-0000-000000000000}"/>
  <bookViews>
    <workbookView xWindow="-120" yWindow="-120" windowWidth="29040" windowHeight="15840" tabRatio="806" xr2:uid="{00000000-000D-0000-FFFF-FFFF00000000}"/>
  </bookViews>
  <sheets>
    <sheet name="سهام" sheetId="1" r:id="rId1"/>
    <sheet name="تبعی" sheetId="2" r:id="rId2"/>
    <sheet name="اوراق مشارکت" sheetId="3" r:id="rId3"/>
    <sheet name=" تعدیل قیمت " sheetId="4" r:id="rId4"/>
    <sheet name="گواهی سپرده " sheetId="5" r:id="rId5"/>
    <sheet name="سپرده " sheetId="6" r:id="rId6"/>
    <sheet name="جمع درآمدها" sheetId="15" r:id="rId7"/>
    <sheet name="سود اوراق بهادار و سپرده بانکی " sheetId="7" r:id="rId8"/>
    <sheet name="درآمد سود سهام " sheetId="8" r:id="rId9"/>
    <sheet name="درآمد ناشی از تغییر قیمت اوراق " sheetId="9" r:id="rId10"/>
    <sheet name="درآمد ناشی از فروش " sheetId="10" r:id="rId11"/>
    <sheet name="سرمایه‌گذاری در سهام " sheetId="11" r:id="rId12"/>
    <sheet name="سرمایه‌گذاری در اوراق بهادار " sheetId="12" r:id="rId13"/>
    <sheet name="درآمد سپرده بانکی " sheetId="13" r:id="rId14"/>
    <sheet name="سایر درآمدها " sheetId="14" r:id="rId15"/>
  </sheets>
  <definedNames>
    <definedName name="_xlnm._FilterDatabase" localSheetId="10" hidden="1">'درآمد ناشی از فروش '!$A$1:$Q$47</definedName>
    <definedName name="_xlnm.Print_Area" localSheetId="3">' تعدیل قیمت '!$A$1:$K$23</definedName>
    <definedName name="_xlnm.Print_Area" localSheetId="2">'اوراق مشارکت'!$A$1:$AK$35</definedName>
    <definedName name="_xlnm.Print_Area" localSheetId="1">تبعی!$A$1:$N$10</definedName>
    <definedName name="_xlnm.Print_Area" localSheetId="6">'جمع درآمدها'!$A$1:$G$10</definedName>
    <definedName name="_xlnm.Print_Area" localSheetId="13">'درآمد سپرده بانکی '!$A$1:$G$104</definedName>
    <definedName name="_xlnm.Print_Area" localSheetId="8">'درآمد سود سهام '!$A$1:$S$29</definedName>
    <definedName name="_xlnm.Print_Area" localSheetId="9">'درآمد ناشی از تغییر قیمت اوراق '!$A$1:$Q$75</definedName>
    <definedName name="_xlnm.Print_Area" localSheetId="10">'درآمد ناشی از فروش '!$A$1:$Q$38</definedName>
    <definedName name="_xlnm.Print_Area" localSheetId="14">'سایر درآمدها '!$A$1:$E$10</definedName>
    <definedName name="_xlnm.Print_Area" localSheetId="5">'سپرده '!$A$1:$S$68</definedName>
    <definedName name="_xlnm.Print_Area" localSheetId="12">'سرمایه‌گذاری در اوراق بهادار '!$A$1:$Q$37</definedName>
    <definedName name="_xlnm.Print_Area" localSheetId="11">'سرمایه‌گذاری در سهام '!$A$1:$U$68</definedName>
    <definedName name="_xlnm.Print_Area" localSheetId="0">سهام!$A$1:$Y$59</definedName>
    <definedName name="_xlnm.Print_Area" localSheetId="7">'سود اوراق بهادار و سپرده بانکی '!$A$1:$S$111</definedName>
    <definedName name="_xlnm.Print_Area" localSheetId="4">'گواهی سپرده '!$A$1:$AE$8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38" i="10" l="1"/>
  <c r="A80" i="13" l="1"/>
  <c r="A3" i="12"/>
  <c r="A88" i="7"/>
  <c r="E104" i="13"/>
  <c r="E81" i="13"/>
  <c r="E77" i="13"/>
  <c r="K37" i="11"/>
  <c r="U7" i="11"/>
  <c r="S68" i="6"/>
  <c r="S51" i="6"/>
  <c r="S50" i="6"/>
  <c r="S49" i="6"/>
  <c r="S48" i="6"/>
  <c r="S47" i="6"/>
  <c r="S46" i="6"/>
  <c r="S45" i="6"/>
  <c r="S44" i="6"/>
  <c r="S43" i="6"/>
  <c r="AI34" i="3" l="1"/>
  <c r="I75" i="9"/>
  <c r="E48" i="11"/>
  <c r="O48" i="11" l="1"/>
  <c r="I43" i="9" l="1"/>
  <c r="X70" i="9"/>
  <c r="AE70" i="9"/>
  <c r="G10" i="9"/>
  <c r="O10" i="9"/>
  <c r="S43" i="7"/>
  <c r="U59" i="1"/>
  <c r="E59" i="1"/>
  <c r="E31" i="1"/>
  <c r="G104" i="13"/>
  <c r="G43" i="9"/>
  <c r="E43" i="9"/>
  <c r="H43" i="9"/>
  <c r="J43" i="9"/>
  <c r="K43" i="9"/>
  <c r="L43" i="9"/>
  <c r="M43" i="9"/>
  <c r="N43" i="9"/>
  <c r="O43" i="9"/>
  <c r="Q43" i="9"/>
  <c r="S29" i="8"/>
  <c r="R29" i="8"/>
  <c r="Q29" i="8"/>
  <c r="P29" i="8"/>
  <c r="O29" i="8"/>
  <c r="N29" i="8"/>
  <c r="M29" i="8"/>
  <c r="L29" i="8"/>
  <c r="K29" i="8"/>
  <c r="I29" i="8"/>
  <c r="M68" i="6"/>
  <c r="K68" i="6"/>
  <c r="G31" i="1"/>
  <c r="H31" i="1"/>
  <c r="J31" i="1"/>
  <c r="K31" i="1"/>
  <c r="N31" i="1"/>
  <c r="O31" i="1"/>
  <c r="P31" i="1"/>
  <c r="R31" i="1"/>
  <c r="T31" i="1"/>
  <c r="U31" i="1"/>
  <c r="V31" i="1"/>
  <c r="W31" i="1"/>
  <c r="U8" i="11" l="1"/>
  <c r="S8" i="6"/>
  <c r="AK8" i="3"/>
  <c r="O53" i="11" l="1"/>
  <c r="O68" i="11" s="1"/>
  <c r="E38" i="10"/>
  <c r="G38" i="10"/>
  <c r="I38" i="10"/>
  <c r="E47" i="9" l="1"/>
  <c r="O43" i="7" l="1"/>
  <c r="M36" i="6"/>
  <c r="Q35" i="3" l="1"/>
  <c r="AK34" i="3" l="1"/>
  <c r="AJ35" i="3"/>
  <c r="AI35" i="3"/>
  <c r="AG35" i="3"/>
  <c r="E35" i="1"/>
  <c r="U65" i="11"/>
  <c r="U64" i="11"/>
  <c r="U63" i="11"/>
  <c r="U62" i="11"/>
  <c r="U61" i="11"/>
  <c r="U60" i="11"/>
  <c r="U59" i="11"/>
  <c r="U58" i="11"/>
  <c r="U57" i="11"/>
  <c r="U56" i="11"/>
  <c r="U55" i="11"/>
  <c r="U54" i="11"/>
  <c r="K57" i="11"/>
  <c r="K56" i="11"/>
  <c r="K55" i="11"/>
  <c r="K54" i="11"/>
  <c r="M38" i="10"/>
  <c r="P38" i="10"/>
  <c r="O38" i="10"/>
  <c r="N38" i="10"/>
  <c r="H38" i="10"/>
  <c r="A34" i="1"/>
  <c r="K65" i="11"/>
  <c r="K64" i="11"/>
  <c r="K63" i="11"/>
  <c r="K62" i="11"/>
  <c r="K61" i="11"/>
  <c r="K60" i="11"/>
  <c r="K59" i="11"/>
  <c r="K58" i="11"/>
  <c r="K47" i="11"/>
  <c r="K46" i="11"/>
  <c r="K45" i="11"/>
  <c r="K44" i="11"/>
  <c r="K43" i="11"/>
  <c r="K42" i="11"/>
  <c r="K41" i="11"/>
  <c r="K40" i="11"/>
  <c r="K39" i="11"/>
  <c r="K38" i="11"/>
  <c r="K36" i="11"/>
  <c r="K35" i="11"/>
  <c r="K34" i="11"/>
  <c r="K33" i="11"/>
  <c r="K32" i="11"/>
  <c r="K31" i="11"/>
  <c r="K30" i="11"/>
  <c r="K29" i="11"/>
  <c r="K28" i="11"/>
  <c r="K27" i="11"/>
  <c r="K26" i="11"/>
  <c r="K25" i="11"/>
  <c r="K24" i="11"/>
  <c r="K23" i="11"/>
  <c r="K22" i="11"/>
  <c r="K21" i="11"/>
  <c r="K20" i="11"/>
  <c r="K19" i="11"/>
  <c r="K18" i="11"/>
  <c r="K17" i="11"/>
  <c r="K16" i="11"/>
  <c r="K15" i="11"/>
  <c r="K14" i="11"/>
  <c r="K13" i="11"/>
  <c r="K12" i="11"/>
  <c r="K11" i="11"/>
  <c r="K10" i="11"/>
  <c r="K9" i="11"/>
  <c r="K8" i="11"/>
  <c r="K7" i="11"/>
  <c r="Q37" i="12"/>
  <c r="M37" i="12"/>
  <c r="U35" i="1" l="1"/>
  <c r="Y54" i="1"/>
  <c r="Y55" i="1"/>
  <c r="Y56" i="1"/>
  <c r="Y57" i="1"/>
  <c r="Y58" i="1"/>
  <c r="E39" i="13"/>
  <c r="G39" i="13"/>
  <c r="X14" i="7"/>
  <c r="K37" i="12" l="1"/>
  <c r="Y73" i="9"/>
  <c r="S48" i="11"/>
  <c r="S53" i="11" s="1"/>
  <c r="S68" i="11" s="1"/>
  <c r="Y74" i="9"/>
  <c r="Y11" i="1" l="1"/>
  <c r="H75" i="9"/>
  <c r="K48" i="11" l="1"/>
  <c r="AK9" i="3"/>
  <c r="Y10" i="1"/>
  <c r="AK31" i="3" l="1"/>
  <c r="AK32" i="3"/>
  <c r="AK33" i="3"/>
  <c r="S35" i="3" l="1"/>
  <c r="R48" i="11" l="1"/>
  <c r="Q48" i="11"/>
  <c r="Q53" i="11" s="1"/>
  <c r="Q68" i="11" s="1"/>
  <c r="P48" i="11"/>
  <c r="N48" i="11"/>
  <c r="M48" i="11"/>
  <c r="M53" i="11" s="1"/>
  <c r="M68" i="11" s="1"/>
  <c r="L48" i="11"/>
  <c r="L53" i="11" s="1"/>
  <c r="L68" i="11" s="1"/>
  <c r="K53" i="11"/>
  <c r="K68" i="11" s="1"/>
  <c r="J48" i="11"/>
  <c r="I48" i="11"/>
  <c r="I53" i="11" s="1"/>
  <c r="I68" i="11" s="1"/>
  <c r="C6" i="15" s="1"/>
  <c r="H48" i="11"/>
  <c r="H53" i="11" s="1"/>
  <c r="H68" i="11" s="1"/>
  <c r="G48" i="11"/>
  <c r="G53" i="11" s="1"/>
  <c r="G68" i="11" s="1"/>
  <c r="F48" i="11"/>
  <c r="F53" i="11" s="1"/>
  <c r="F68" i="11" s="1"/>
  <c r="E53" i="11"/>
  <c r="E68" i="11" s="1"/>
  <c r="C48" i="11"/>
  <c r="C53" i="11" s="1"/>
  <c r="C68" i="11" s="1"/>
  <c r="T53" i="11"/>
  <c r="J53" i="11" l="1"/>
  <c r="J68" i="11" s="1"/>
  <c r="N53" i="11"/>
  <c r="N68" i="11" s="1"/>
  <c r="R53" i="11"/>
  <c r="R68" i="11" s="1"/>
  <c r="P53" i="11"/>
  <c r="P68" i="11" s="1"/>
  <c r="T68" i="11"/>
  <c r="Q36" i="6"/>
  <c r="P36" i="6"/>
  <c r="O36" i="6"/>
  <c r="N36" i="6"/>
  <c r="K36" i="6"/>
  <c r="S47" i="7" l="1"/>
  <c r="R43" i="7"/>
  <c r="R47" i="7" s="1"/>
  <c r="R85" i="7" s="1"/>
  <c r="R89" i="7" s="1"/>
  <c r="R111" i="7" s="1"/>
  <c r="Q43" i="7"/>
  <c r="Q47" i="7" s="1"/>
  <c r="P43" i="7"/>
  <c r="P47" i="7" s="1"/>
  <c r="P85" i="7" s="1"/>
  <c r="P89" i="7" s="1"/>
  <c r="P111" i="7" s="1"/>
  <c r="O47" i="7"/>
  <c r="O85" i="7" s="1"/>
  <c r="O89" i="7" s="1"/>
  <c r="O111" i="7" s="1"/>
  <c r="N43" i="7"/>
  <c r="N47" i="7" s="1"/>
  <c r="N85" i="7" s="1"/>
  <c r="N89" i="7" s="1"/>
  <c r="N111" i="7" s="1"/>
  <c r="M43" i="7"/>
  <c r="M47" i="7" s="1"/>
  <c r="M85" i="7" s="1"/>
  <c r="M89" i="7" s="1"/>
  <c r="M111" i="7" s="1"/>
  <c r="L43" i="7"/>
  <c r="L47" i="7" s="1"/>
  <c r="L85" i="7" s="1"/>
  <c r="L89" i="7" s="1"/>
  <c r="L111" i="7" s="1"/>
  <c r="K43" i="7"/>
  <c r="K47" i="7" s="1"/>
  <c r="K85" i="7" s="1"/>
  <c r="K89" i="7" s="1"/>
  <c r="K111" i="7" s="1"/>
  <c r="I43" i="7"/>
  <c r="I47" i="7" s="1"/>
  <c r="I85" i="7" s="1"/>
  <c r="I89" i="7" s="1"/>
  <c r="I111" i="7" s="1"/>
  <c r="Q41" i="6"/>
  <c r="P41" i="6"/>
  <c r="P68" i="6" s="1"/>
  <c r="O41" i="6"/>
  <c r="O68" i="6" s="1"/>
  <c r="N41" i="6"/>
  <c r="N68" i="6" s="1"/>
  <c r="M41" i="6"/>
  <c r="L41" i="6"/>
  <c r="K41" i="6"/>
  <c r="I41" i="6"/>
  <c r="F41" i="6"/>
  <c r="R36" i="6"/>
  <c r="R41" i="6" s="1"/>
  <c r="R68" i="6" s="1"/>
  <c r="J36" i="6"/>
  <c r="J41" i="6" s="1"/>
  <c r="H36" i="6"/>
  <c r="H41" i="6" s="1"/>
  <c r="S42" i="6"/>
  <c r="S53" i="6"/>
  <c r="S54" i="6"/>
  <c r="Y36" i="1"/>
  <c r="Y40" i="1"/>
  <c r="Y39" i="1"/>
  <c r="Y38" i="1"/>
  <c r="Y37" i="1"/>
  <c r="S35" i="1"/>
  <c r="Q35" i="1"/>
  <c r="M35" i="1"/>
  <c r="L35" i="1"/>
  <c r="L59" i="1" s="1"/>
  <c r="I35" i="1"/>
  <c r="S85" i="7" l="1"/>
  <c r="S89" i="7" s="1"/>
  <c r="Q85" i="7"/>
  <c r="Q89" i="7" s="1"/>
  <c r="Q111" i="7" s="1"/>
  <c r="Q68" i="6"/>
  <c r="E10" i="14"/>
  <c r="S111" i="7" l="1"/>
  <c r="P37" i="12"/>
  <c r="O37" i="12"/>
  <c r="N37" i="12"/>
  <c r="L37" i="12"/>
  <c r="J37" i="12"/>
  <c r="I37" i="12"/>
  <c r="C7" i="15" s="1"/>
  <c r="E37" i="12"/>
  <c r="I10" i="2" l="1"/>
  <c r="C10" i="2"/>
  <c r="U9" i="11"/>
  <c r="U10" i="11"/>
  <c r="U11" i="11"/>
  <c r="U12" i="11"/>
  <c r="U13" i="11"/>
  <c r="U14" i="11"/>
  <c r="U15" i="11"/>
  <c r="U16" i="11"/>
  <c r="U17" i="11"/>
  <c r="U18" i="11"/>
  <c r="U19" i="11"/>
  <c r="U20" i="11"/>
  <c r="U21" i="11"/>
  <c r="U22" i="11"/>
  <c r="U23" i="11"/>
  <c r="U24" i="11"/>
  <c r="U25" i="11"/>
  <c r="U26" i="11"/>
  <c r="U27" i="11"/>
  <c r="U28" i="11"/>
  <c r="U29" i="11"/>
  <c r="U30" i="11"/>
  <c r="U31" i="11"/>
  <c r="U32" i="11"/>
  <c r="U33" i="11"/>
  <c r="U34" i="11"/>
  <c r="U35" i="11"/>
  <c r="U36" i="11"/>
  <c r="U37" i="11"/>
  <c r="U38" i="11"/>
  <c r="U39" i="11"/>
  <c r="U40" i="11"/>
  <c r="U41" i="11"/>
  <c r="U42" i="11"/>
  <c r="U43" i="11"/>
  <c r="U44" i="11"/>
  <c r="U45" i="11"/>
  <c r="U46" i="11"/>
  <c r="U47" i="11"/>
  <c r="S9" i="6"/>
  <c r="S10" i="6"/>
  <c r="S11" i="6"/>
  <c r="S12" i="6"/>
  <c r="S13" i="6"/>
  <c r="S14" i="6"/>
  <c r="S15" i="6"/>
  <c r="S16" i="6"/>
  <c r="S17" i="6"/>
  <c r="S18" i="6"/>
  <c r="S19" i="6"/>
  <c r="S20" i="6"/>
  <c r="S21" i="6"/>
  <c r="S22" i="6"/>
  <c r="S23" i="6"/>
  <c r="S24" i="6"/>
  <c r="S25" i="6"/>
  <c r="S26" i="6"/>
  <c r="S27" i="6"/>
  <c r="S28" i="6"/>
  <c r="S29" i="6"/>
  <c r="S30" i="6"/>
  <c r="S31" i="6"/>
  <c r="S32" i="6"/>
  <c r="S33" i="6"/>
  <c r="S34" i="6"/>
  <c r="S35" i="6"/>
  <c r="S55" i="6"/>
  <c r="S56" i="6"/>
  <c r="S57" i="6"/>
  <c r="S58" i="6"/>
  <c r="S59" i="6"/>
  <c r="S60" i="6"/>
  <c r="S61" i="6"/>
  <c r="S62" i="6"/>
  <c r="S63" i="6"/>
  <c r="S64" i="6"/>
  <c r="S65" i="6"/>
  <c r="S66" i="6"/>
  <c r="S67" i="6"/>
  <c r="AK10" i="3"/>
  <c r="AK11" i="3"/>
  <c r="AK12" i="3"/>
  <c r="AK13" i="3"/>
  <c r="AK14" i="3"/>
  <c r="AK15" i="3"/>
  <c r="AK16" i="3"/>
  <c r="AK17" i="3"/>
  <c r="AK18" i="3"/>
  <c r="AK19" i="3"/>
  <c r="AK20" i="3"/>
  <c r="AK21" i="3"/>
  <c r="AK22" i="3"/>
  <c r="AK23" i="3"/>
  <c r="AK24" i="3"/>
  <c r="AK25" i="3"/>
  <c r="AK26" i="3"/>
  <c r="AK27" i="3"/>
  <c r="AK28" i="3"/>
  <c r="AK29" i="3"/>
  <c r="AK30" i="3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45" i="1"/>
  <c r="Y46" i="1"/>
  <c r="Y47" i="1"/>
  <c r="Y48" i="1"/>
  <c r="Y49" i="1"/>
  <c r="Y50" i="1"/>
  <c r="Y51" i="1"/>
  <c r="Y52" i="1"/>
  <c r="Y53" i="1"/>
  <c r="Y9" i="1"/>
  <c r="A3" i="14"/>
  <c r="A3" i="7"/>
  <c r="A46" i="7" s="1"/>
  <c r="A3" i="13"/>
  <c r="A42" i="13" s="1"/>
  <c r="A3" i="10"/>
  <c r="A3" i="9"/>
  <c r="A46" i="9" s="1"/>
  <c r="C6" i="8"/>
  <c r="A3" i="8"/>
  <c r="A3" i="11"/>
  <c r="A51" i="11" s="1"/>
  <c r="A3" i="15"/>
  <c r="Q6" i="6"/>
  <c r="C6" i="6"/>
  <c r="A3" i="6"/>
  <c r="A39" i="6" s="1"/>
  <c r="K5" i="5"/>
  <c r="C6" i="4"/>
  <c r="A3" i="5"/>
  <c r="A3" i="4"/>
  <c r="C6" i="2"/>
  <c r="A3" i="3"/>
  <c r="A3" i="2"/>
  <c r="AK35" i="3" l="1"/>
  <c r="U48" i="11"/>
  <c r="U53" i="11" s="1"/>
  <c r="U68" i="11" s="1"/>
  <c r="S36" i="6"/>
  <c r="S41" i="6" s="1"/>
  <c r="G6" i="15" l="1"/>
  <c r="C10" i="14"/>
  <c r="O5" i="3" l="1"/>
  <c r="E5" i="14" l="1"/>
  <c r="O5" i="7"/>
  <c r="G6" i="13"/>
  <c r="K5" i="10"/>
  <c r="K5" i="9"/>
  <c r="O6" i="8"/>
  <c r="K5" i="12"/>
  <c r="M5" i="11"/>
  <c r="Y5" i="5"/>
  <c r="AC5" i="3"/>
  <c r="I6" i="2"/>
  <c r="A1" i="2" l="1"/>
  <c r="A1" i="3" s="1"/>
  <c r="A1" i="4" s="1"/>
  <c r="A1" i="5" s="1"/>
  <c r="A1" i="6" s="1"/>
  <c r="A1" i="15" s="1"/>
  <c r="A1" i="11" s="1"/>
  <c r="A1" i="8" l="1"/>
  <c r="A1" i="9" s="1"/>
  <c r="A1" i="10" l="1"/>
  <c r="A1" i="12" l="1"/>
  <c r="A1" i="13" s="1"/>
  <c r="A1" i="7" s="1"/>
  <c r="A1" i="14" s="1"/>
  <c r="G7" i="15" l="1"/>
  <c r="P35" i="1" l="1"/>
  <c r="P59" i="1" s="1"/>
  <c r="K35" i="1"/>
  <c r="K59" i="1" s="1"/>
  <c r="O35" i="1"/>
  <c r="O59" i="1" s="1"/>
  <c r="H35" i="1"/>
  <c r="H59" i="1" s="1"/>
  <c r="X31" i="1"/>
  <c r="X35" i="1" s="1"/>
  <c r="X59" i="1" s="1"/>
  <c r="N35" i="1"/>
  <c r="N59" i="1" s="1"/>
  <c r="G35" i="1"/>
  <c r="G59" i="1" s="1"/>
  <c r="Y31" i="1"/>
  <c r="Y35" i="1" s="1"/>
  <c r="Y59" i="1" s="1"/>
  <c r="T35" i="1"/>
  <c r="T59" i="1" s="1"/>
  <c r="J35" i="1"/>
  <c r="J59" i="1" s="1"/>
  <c r="W35" i="1"/>
  <c r="W59" i="1" s="1"/>
  <c r="R35" i="1"/>
  <c r="R59" i="1" s="1"/>
  <c r="V35" i="1" l="1"/>
  <c r="V59" i="1" s="1"/>
  <c r="E43" i="13" l="1"/>
  <c r="G43" i="13"/>
  <c r="G77" i="13" s="1"/>
  <c r="G81" i="13" s="1"/>
  <c r="Q47" i="9" l="1"/>
  <c r="Q75" i="9" l="1"/>
  <c r="O47" i="9"/>
  <c r="J47" i="9"/>
  <c r="J75" i="9" s="1"/>
  <c r="M47" i="9"/>
  <c r="M75" i="9" s="1"/>
  <c r="L47" i="9"/>
  <c r="L75" i="9" s="1"/>
  <c r="K47" i="9"/>
  <c r="K75" i="9" s="1"/>
  <c r="I47" i="9"/>
  <c r="N47" i="9"/>
  <c r="N75" i="9" s="1"/>
  <c r="G47" i="9"/>
  <c r="G75" i="9" s="1"/>
  <c r="O75" i="9" l="1"/>
  <c r="C8" i="15"/>
  <c r="G8" i="15" s="1"/>
  <c r="G9" i="15" s="1"/>
  <c r="C9" i="15" l="1"/>
  <c r="E8" i="15" s="1"/>
  <c r="E7" i="15" l="1"/>
  <c r="E6" i="15"/>
  <c r="E9" i="15" s="1"/>
  <c r="S43" i="9"/>
  <c r="P75" i="9"/>
  <c r="P47" i="9"/>
  <c r="P43" i="9"/>
  <c r="R47" i="9"/>
  <c r="R43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zagros</author>
  </authors>
  <commentList>
    <comment ref="S34" authorId="0" shapeId="0" xr:uid="{BA3825AE-F811-4A99-93FC-4306B3964A25}">
      <text>
        <r>
          <rPr>
            <sz val="9"/>
            <color indexed="81"/>
            <rFont val="Tahoma"/>
            <family val="2"/>
          </rPr>
          <t>ب ت + 53-15</t>
        </r>
      </text>
    </comment>
    <comment ref="AI34" authorId="0" shapeId="0" xr:uid="{90ADFA31-DF91-4B6B-8A10-50E4A7EFE32A}">
      <text>
        <r>
          <rPr>
            <sz val="9"/>
            <color indexed="81"/>
            <rFont val="Tahoma"/>
            <family val="2"/>
          </rPr>
          <t>ب ت + 53-15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zagros</author>
  </authors>
  <commentList>
    <comment ref="Q10" authorId="0" shapeId="0" xr:uid="{BFB7D204-74E2-4350-8B9C-2F3264A4FF05}">
      <text>
        <r>
          <rPr>
            <b/>
            <sz val="9"/>
            <color indexed="81"/>
            <rFont val="Tahoma"/>
            <family val="2"/>
          </rPr>
          <t>zagros:</t>
        </r>
        <r>
          <rPr>
            <sz val="9"/>
            <color indexed="81"/>
            <rFont val="Tahoma"/>
            <family val="2"/>
          </rPr>
          <t xml:space="preserve">
44-35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zagros</author>
  </authors>
  <commentList>
    <comment ref="O46" authorId="0" shapeId="0" xr:uid="{2F10C539-9A1A-4733-883D-F2313A5041B1}">
      <text>
        <r>
          <rPr>
            <b/>
            <sz val="9"/>
            <color indexed="81"/>
            <rFont val="Tahoma"/>
            <family val="2"/>
          </rPr>
          <t>zagros:</t>
        </r>
        <r>
          <rPr>
            <sz val="9"/>
            <color indexed="81"/>
            <rFont val="Tahoma"/>
            <family val="2"/>
          </rPr>
          <t xml:space="preserve">
44-35</t>
        </r>
      </text>
    </comment>
  </commentList>
</comments>
</file>

<file path=xl/sharedStrings.xml><?xml version="1.0" encoding="utf-8"?>
<sst xmlns="http://schemas.openxmlformats.org/spreadsheetml/2006/main" count="1521" uniqueCount="439">
  <si>
    <t>صورت وضعیت پورتفوی</t>
  </si>
  <si>
    <t>نام شرکت</t>
  </si>
  <si>
    <t>1398/01/31</t>
  </si>
  <si>
    <t>تغییرات طی دوره</t>
  </si>
  <si>
    <t>1398/02/31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</si>
  <si>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</si>
  <si>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</si>
  <si>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</si>
  <si>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</si>
  <si>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</si>
  <si>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</si>
  <si>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</si>
  <si>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</si>
  <si>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تعداد اوراق تبعی</t>
  </si>
  <si>
    <t>قیمت اعمال</t>
  </si>
  <si>
    <t>تاریخ اعمال</t>
  </si>
  <si>
    <t xml:space="preserve">نرخ موثر </t>
  </si>
  <si>
    <t>اطلاعات اوراق بهادار با درآمد ثابت</t>
  </si>
  <si>
    <t>نام اوراق</t>
  </si>
  <si>
    <t>دارای مجوز از سازمان</t>
  </si>
  <si>
    <t xml:space="preserve">بورسی یا فرابورسی </t>
  </si>
  <si>
    <t>تاریخ انتشار</t>
  </si>
  <si>
    <t>تاریخ سر رسید</t>
  </si>
  <si>
    <t>نرخ سود</t>
  </si>
  <si>
    <t>قیمت بازار هر ورقه</t>
  </si>
  <si>
    <t>بله</t>
  </si>
  <si>
    <t>قیمت پایانی</t>
  </si>
  <si>
    <t>درصد تعدیل</t>
  </si>
  <si>
    <t xml:space="preserve">ارزش ناشی از تعدیل قیمت </t>
  </si>
  <si>
    <t/>
  </si>
  <si>
    <t>اطلاعات اوراق گواهی سپرده</t>
  </si>
  <si>
    <t>سرمایه گذاری در اوراق گواهی سپرده بانکی</t>
  </si>
  <si>
    <t>نرخ فروش</t>
  </si>
  <si>
    <t xml:space="preserve">درصد به کل دارایی‌ها </t>
  </si>
  <si>
    <t xml:space="preserve">سپرده 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</si>
  <si>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</si>
  <si>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</si>
  <si>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</si>
  <si>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</si>
  <si>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</si>
  <si>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</si>
  <si>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</si>
  <si>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سپرده کوتاه مدت</t>
  </si>
  <si>
    <t>مشخصات</t>
  </si>
  <si>
    <t>طی ماه</t>
  </si>
  <si>
    <t>از ابتدای سال مالی تا پایان ماه</t>
  </si>
  <si>
    <t>توضیحات</t>
  </si>
  <si>
    <t>درآمد سود</t>
  </si>
  <si>
    <t>هزینه تنزیل</t>
  </si>
  <si>
    <t>خالص درآمد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</si>
  <si>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</si>
  <si>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</si>
  <si>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</si>
  <si>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</si>
  <si>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</si>
  <si>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</si>
  <si>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</si>
  <si>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</si>
  <si>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</si>
  <si>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</si>
  <si>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</si>
  <si>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</si>
  <si>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</si>
  <si>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</si>
  <si>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</si>
  <si>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</si>
  <si>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</si>
  <si>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 xml:space="preserve">سایر درآمدها </t>
  </si>
  <si>
    <t xml:space="preserve"> قیمت پس از تعدیل </t>
  </si>
  <si>
    <t>خالص ارزش‌فروش</t>
  </si>
  <si>
    <t>1- سرمایه گذاری ها</t>
  </si>
  <si>
    <t>1-1-سرمایه‌گذاری در سهام و حق تقدم سهام</t>
  </si>
  <si>
    <t>اطلاعات آماری مرتبط با اوراق اختیار فروش تبعی خریداری شده توسط صندوق سرمایه گذاری:</t>
  </si>
  <si>
    <t>2-1-سرمایه‌گذاری در اوراق بهادار با درآمد ثابت یا علی‌الحساب</t>
  </si>
  <si>
    <t>اوراق بهاداری که ارزش آنها در تاریخ گزارش تعدیل شده</t>
  </si>
  <si>
    <t>3-1- سرمایه‌گذاری در  سپرده‌ بانکی</t>
  </si>
  <si>
    <t>سود اوراق بهادار با درآمد ثابت و سپرده بانکی</t>
  </si>
  <si>
    <t>درآمد ناشی از تغییر قیمت اوراق بهادار</t>
  </si>
  <si>
    <t>سود(زیان) حاصل از فروش اوراق بهادار</t>
  </si>
  <si>
    <t>1-2-درآمد حاصل از سرمایه‎گذاری در سهام و حق تقدم سهام:</t>
  </si>
  <si>
    <t>3-2-درآمد حاصل از سرمایه­گذاری در سپرده بانکی و گواهی سپرده:</t>
  </si>
  <si>
    <t>2-2-درآمد حاصل از سرمایه­گذاری در اوراق بهادار با درآمد ثابت:</t>
  </si>
  <si>
    <t>4-2-سایر درآمدها:</t>
  </si>
  <si>
    <t>2- درآمد حاصل از سرمایه گذاری ها</t>
  </si>
  <si>
    <t>ملی‌ صنایع‌ مس‌ ایران‌</t>
  </si>
  <si>
    <t>سایر درآمدها</t>
  </si>
  <si>
    <t>حساب جاری</t>
  </si>
  <si>
    <t>تاریخ مجمع</t>
  </si>
  <si>
    <t>تعدیل کارمزد کارگزار</t>
  </si>
  <si>
    <t>سرمایه‌گذاری در سهام</t>
  </si>
  <si>
    <t>سرمایه‌گذاری در اوراق بهادار</t>
  </si>
  <si>
    <t>درآمد سپرده بانکی</t>
  </si>
  <si>
    <t>1400/11/13</t>
  </si>
  <si>
    <t>فولاد  خوزستان</t>
  </si>
  <si>
    <t>صنعت غذایی کورش</t>
  </si>
  <si>
    <t>1400/03/11</t>
  </si>
  <si>
    <t>سرمایه گذاری تامین اجتماعی</t>
  </si>
  <si>
    <t>اسنادخزانه-م17بودجه98-010512</t>
  </si>
  <si>
    <t>1398/11/07</t>
  </si>
  <si>
    <t>1401/05/12</t>
  </si>
  <si>
    <t>اسنادخزانه-م8بودجه99-020606</t>
  </si>
  <si>
    <t>1399/09/25</t>
  </si>
  <si>
    <t>1402/06/06</t>
  </si>
  <si>
    <t>اسنادخزانه-م17بودجه99-010226</t>
  </si>
  <si>
    <t>فولاد مبارکه اصفهان</t>
  </si>
  <si>
    <t xml:space="preserve">جمع کل </t>
  </si>
  <si>
    <t>اسنادخزانه-م1بودجه99-010621</t>
  </si>
  <si>
    <t>1399/09/01</t>
  </si>
  <si>
    <t>1401/06/21</t>
  </si>
  <si>
    <t>جمع کل</t>
  </si>
  <si>
    <t>جمع  کل</t>
  </si>
  <si>
    <t>1400/10/23</t>
  </si>
  <si>
    <t>روز دریافت سود</t>
  </si>
  <si>
    <t>پالایش نفت بندرعباس</t>
  </si>
  <si>
    <t>سرمایه‌گذاری‌صندوق‌بازنشستگی‌</t>
  </si>
  <si>
    <t>0.00%</t>
  </si>
  <si>
    <t>اسنادخزانه-م2بودجه99-011019</t>
  </si>
  <si>
    <t>اسنادخزانه-م3بودجه99-011110</t>
  </si>
  <si>
    <t>اسنادخزانه-م9بودجه99-020316</t>
  </si>
  <si>
    <t>اسنادخزانه-م10بودجه99-020807</t>
  </si>
  <si>
    <t>اسنادخزانه-م11بودجه99-020906</t>
  </si>
  <si>
    <t>0.01%</t>
  </si>
  <si>
    <t>7.74%</t>
  </si>
  <si>
    <t>3.20%</t>
  </si>
  <si>
    <t>1.50%</t>
  </si>
  <si>
    <t>9.58%</t>
  </si>
  <si>
    <t>20.67%</t>
  </si>
  <si>
    <t>5.10%</t>
  </si>
  <si>
    <t>-2.67%</t>
  </si>
  <si>
    <t>-0.10%</t>
  </si>
  <si>
    <t>-1.98%</t>
  </si>
  <si>
    <t>-0.52%</t>
  </si>
  <si>
    <t>0.97%</t>
  </si>
  <si>
    <t>0.08%</t>
  </si>
  <si>
    <t>0.10%</t>
  </si>
  <si>
    <t>3.19%</t>
  </si>
  <si>
    <t>9.05%</t>
  </si>
  <si>
    <t>1399/06/19</t>
  </si>
  <si>
    <t>1401/10/19</t>
  </si>
  <si>
    <t>1399/11/21</t>
  </si>
  <si>
    <t>1402/08/07</t>
  </si>
  <si>
    <t>1400/01/11</t>
  </si>
  <si>
    <t>1402/09/06</t>
  </si>
  <si>
    <t>1399/06/22</t>
  </si>
  <si>
    <t>1401/11/10</t>
  </si>
  <si>
    <t>1399/10/15</t>
  </si>
  <si>
    <t>1402/03/16</t>
  </si>
  <si>
    <t xml:space="preserve">جمع </t>
  </si>
  <si>
    <t>معین برای سایر درآمدهای تنزیل سود بانک</t>
  </si>
  <si>
    <t>اسنادخزانه-م18بودجه98-010614</t>
  </si>
  <si>
    <t>اسنادخزانه-م14بودجه99-021025</t>
  </si>
  <si>
    <t>اسنادخزانه-م3بودجه00-030418</t>
  </si>
  <si>
    <t>1400/01/08</t>
  </si>
  <si>
    <t>1402/10/25</t>
  </si>
  <si>
    <t>1400/02/22</t>
  </si>
  <si>
    <t>1403/04/18</t>
  </si>
  <si>
    <t>1398/11/12</t>
  </si>
  <si>
    <t>1401/06/14</t>
  </si>
  <si>
    <t>صندوق سرمایه‌گذاری آوای فردای زاگرس</t>
  </si>
  <si>
    <t>بانک‌اقتصادنوین‌</t>
  </si>
  <si>
    <t>بانک‌پارسیان‌</t>
  </si>
  <si>
    <t>بهساز کاشانه تهران</t>
  </si>
  <si>
    <t>بیمه اتکایی آوای پارس70%تادیه</t>
  </si>
  <si>
    <t>پالایش نفت تبریز</t>
  </si>
  <si>
    <t>پالایش نفت شیراز</t>
  </si>
  <si>
    <t>پتروشیمی بوعلی سینا</t>
  </si>
  <si>
    <t>پتروشیمی غدیر</t>
  </si>
  <si>
    <t>ح . گروه دارویی برکت</t>
  </si>
  <si>
    <t>ح.زغال سنگ پروده طبس</t>
  </si>
  <si>
    <t>زعفران0110نگین بهرامن(پ)</t>
  </si>
  <si>
    <t>زعفران0110نگین بیرجند(پ)</t>
  </si>
  <si>
    <t>زعفران0110نگین تروند قاینات(پ)</t>
  </si>
  <si>
    <t>زعفران0110نگین زرین(پ)</t>
  </si>
  <si>
    <t>زعفران0110نگین سحرخیز(پ)</t>
  </si>
  <si>
    <t>زعفران0110نگین طلای سرخ(پ)</t>
  </si>
  <si>
    <t>زعفران0110نگین ملل(پ)</t>
  </si>
  <si>
    <t>زعفران0110نگین نوین(پ)</t>
  </si>
  <si>
    <t>زعفران0110نگین وحدت جام(پ)</t>
  </si>
  <si>
    <t>زغال سنگ پروده طبس</t>
  </si>
  <si>
    <t>سرمایه‌گذاری‌بهمن‌</t>
  </si>
  <si>
    <t>سیمان‌ صوفیان‌</t>
  </si>
  <si>
    <t>صنایع‌ریخته‌گری‌ایران‌</t>
  </si>
  <si>
    <t>صندوق پالایشی یکم-سهام</t>
  </si>
  <si>
    <t>صندوق س سهامی کاریزما- اهرمی</t>
  </si>
  <si>
    <t>صندوق س. طلای سرخ نوویرا</t>
  </si>
  <si>
    <t>صندوق س. ویستا -س</t>
  </si>
  <si>
    <t>صندوق سرمایه گذاری مختلط کاریزما</t>
  </si>
  <si>
    <t>صنعتی بهپاک</t>
  </si>
  <si>
    <t>گروه دارویی برکت</t>
  </si>
  <si>
    <t>گروه سرمایه گذاری میراث فرهنگی</t>
  </si>
  <si>
    <t>گروه‌بهمن‌</t>
  </si>
  <si>
    <t>مخابرات ایران</t>
  </si>
  <si>
    <t>کالسیمین‌</t>
  </si>
  <si>
    <t>صندوق سرمایه گذاری زرین پارسیان</t>
  </si>
  <si>
    <t>1401/12/20</t>
  </si>
  <si>
    <t>اختیارف ت اخابر-10834-02/01/27</t>
  </si>
  <si>
    <t>1402/01/27</t>
  </si>
  <si>
    <t>اسنادخزانه-م4بودجه00-030522</t>
  </si>
  <si>
    <t>1403/05/22</t>
  </si>
  <si>
    <t>اسنادخزانه-م5بودجه99-020218</t>
  </si>
  <si>
    <t>1399/09/05</t>
  </si>
  <si>
    <t>1402/02/18</t>
  </si>
  <si>
    <t>اسنادخزانه-م6بودجه00-030723</t>
  </si>
  <si>
    <t>1403/07/23</t>
  </si>
  <si>
    <t>گام بانک اقتصاد نوین0101</t>
  </si>
  <si>
    <t>1401/01/31</t>
  </si>
  <si>
    <t>مرابحه عام دولت3-ش.خ 0103</t>
  </si>
  <si>
    <t>1401/03/03</t>
  </si>
  <si>
    <t>مرابحه عام دولت4-ش.خ 0206</t>
  </si>
  <si>
    <t>1399/06/12</t>
  </si>
  <si>
    <t>1402/06/12</t>
  </si>
  <si>
    <t>مرابحه عام دولت5-ش.خ0302</t>
  </si>
  <si>
    <t>1399/06/16</t>
  </si>
  <si>
    <t>1403/02/16</t>
  </si>
  <si>
    <t>مرابحه عام دولت76-ش.خ030406</t>
  </si>
  <si>
    <t>1399/12/06</t>
  </si>
  <si>
    <t>1403/04/06</t>
  </si>
  <si>
    <t>مرابحه عام دولت79-ش.خ010612</t>
  </si>
  <si>
    <t>1399/12/12</t>
  </si>
  <si>
    <t>1401/06/12</t>
  </si>
  <si>
    <t>مرابحه عام دولت91-ش.خ010525</t>
  </si>
  <si>
    <t>1400/08/25</t>
  </si>
  <si>
    <t>1401/05/25</t>
  </si>
  <si>
    <t>مرابحه عام دولتی65-ش.خ0210</t>
  </si>
  <si>
    <t>1399/10/16</t>
  </si>
  <si>
    <t>1402/10/16</t>
  </si>
  <si>
    <t>مرابحه عام دولت101-ش.خ020711</t>
  </si>
  <si>
    <t>1400/12/11</t>
  </si>
  <si>
    <t>1402/07/11</t>
  </si>
  <si>
    <t>اسنادخزانه-م5بودجه00-030626</t>
  </si>
  <si>
    <t>1403/10/24</t>
  </si>
  <si>
    <t>اسنادخزانه-م2بودجه00-031024</t>
  </si>
  <si>
    <t>بانک پاسارگاد جهان کودک</t>
  </si>
  <si>
    <t>290-8100-14527997-1</t>
  </si>
  <si>
    <t>1399/09/02</t>
  </si>
  <si>
    <t>بانک آینده بلوار دریا</t>
  </si>
  <si>
    <t>0100750407000</t>
  </si>
  <si>
    <t>بانک دی فرشته</t>
  </si>
  <si>
    <t>0205364536008</t>
  </si>
  <si>
    <t>1399/11/12</t>
  </si>
  <si>
    <t>0203629431004</t>
  </si>
  <si>
    <t>0105362922004</t>
  </si>
  <si>
    <t>1399/12/10</t>
  </si>
  <si>
    <t>0302795060004</t>
  </si>
  <si>
    <t>قرض الحسنه</t>
  </si>
  <si>
    <t>1399/12/25</t>
  </si>
  <si>
    <t>بانک گردشگری میدان سرو</t>
  </si>
  <si>
    <t>147-9967-823519-1</t>
  </si>
  <si>
    <t>1400/02/19</t>
  </si>
  <si>
    <t>موسسه اعتباری ملل جنت آباد</t>
  </si>
  <si>
    <t>0414-10-277-000000082</t>
  </si>
  <si>
    <t>1400/02/29</t>
  </si>
  <si>
    <t>بانک اقتصاد نوین غدیر</t>
  </si>
  <si>
    <t>101-850-6730034-1</t>
  </si>
  <si>
    <t>1400/04/15</t>
  </si>
  <si>
    <t>بانک آینده مطهری</t>
  </si>
  <si>
    <t>0402680216006</t>
  </si>
  <si>
    <t>سپرده بلند مدت</t>
  </si>
  <si>
    <t>1400/09/10</t>
  </si>
  <si>
    <t>0402815491000</t>
  </si>
  <si>
    <t>0414-60-332-000000018</t>
  </si>
  <si>
    <t>1400/10/08</t>
  </si>
  <si>
    <t>0414-60-332000000026</t>
  </si>
  <si>
    <t>1400/10/12</t>
  </si>
  <si>
    <t>0402854899002</t>
  </si>
  <si>
    <t>1400/10/15</t>
  </si>
  <si>
    <t>0402860656001</t>
  </si>
  <si>
    <t>1400/10/18</t>
  </si>
  <si>
    <t>0402879776009</t>
  </si>
  <si>
    <t>290.9012.14527997.9</t>
  </si>
  <si>
    <t>0402943866003</t>
  </si>
  <si>
    <t>1400/11/06</t>
  </si>
  <si>
    <t>بانک گردشگری قیطریه</t>
  </si>
  <si>
    <t>133-211-823519-1</t>
  </si>
  <si>
    <t>133-9098-823519-1</t>
  </si>
  <si>
    <t>133-211-823519-2</t>
  </si>
  <si>
    <t>بانک رفاه بازار</t>
  </si>
  <si>
    <t>327894908</t>
  </si>
  <si>
    <t>1400/11/20</t>
  </si>
  <si>
    <t>290.9012.14527997.14</t>
  </si>
  <si>
    <t>290.9012.14527997.15</t>
  </si>
  <si>
    <t>بانک سامان جام جم</t>
  </si>
  <si>
    <t>821.841.3837417.1</t>
  </si>
  <si>
    <t>1400/12/03</t>
  </si>
  <si>
    <t>821.810.3837417.1</t>
  </si>
  <si>
    <t>0403069960009</t>
  </si>
  <si>
    <t>1400/12/05</t>
  </si>
  <si>
    <t>0403070060006</t>
  </si>
  <si>
    <t xml:space="preserve">بانک پاسارگاد جهان کودک </t>
  </si>
  <si>
    <t>290-9012-14527997-16</t>
  </si>
  <si>
    <t>290-9012-14527997-17</t>
  </si>
  <si>
    <t>133.211.823519.3</t>
  </si>
  <si>
    <t>290-9012-14527997-18</t>
  </si>
  <si>
    <t>290-9012-14527997-19</t>
  </si>
  <si>
    <t>290-9012-14527997-20</t>
  </si>
  <si>
    <t>290-9012-14527997-21</t>
  </si>
  <si>
    <t>290-9012-14527997-22</t>
  </si>
  <si>
    <t>0403190048001</t>
  </si>
  <si>
    <t>نقل از صفحه قبل</t>
  </si>
  <si>
    <t>داده گسترعصرنوین-های وب</t>
  </si>
  <si>
    <t>صندوق س. ثروت داریوش -س</t>
  </si>
  <si>
    <t>صنایع فولاد آلیاژی یزد</t>
  </si>
  <si>
    <t>پخش هجرت</t>
  </si>
  <si>
    <t>اسنادخزانه-م1بودجه00-030821</t>
  </si>
  <si>
    <t>اسنادخزانه-م7بودجه00-030912</t>
  </si>
  <si>
    <t>اسناد خزانه-م10بودجه00-031115</t>
  </si>
  <si>
    <t>گام بانک صادرات 0108</t>
  </si>
  <si>
    <t>290-9012-14527997-23</t>
  </si>
  <si>
    <t xml:space="preserve">بانک دی فرشته </t>
  </si>
  <si>
    <t>0405782474002</t>
  </si>
  <si>
    <t>0405783987002</t>
  </si>
  <si>
    <t>0405784641004</t>
  </si>
  <si>
    <t>بانک ملت مستقل مرکزی</t>
  </si>
  <si>
    <t>9554863739</t>
  </si>
  <si>
    <t>1401/01/23</t>
  </si>
  <si>
    <t>9555132049</t>
  </si>
  <si>
    <t>290-9012-14527997-24</t>
  </si>
  <si>
    <t>0405787000000</t>
  </si>
  <si>
    <t>9557527521</t>
  </si>
  <si>
    <t>1401/01/28</t>
  </si>
  <si>
    <t>290.9012.14527997.25</t>
  </si>
  <si>
    <t>0414-60-332-000000108</t>
  </si>
  <si>
    <t>9558741209</t>
  </si>
  <si>
    <t>1401/01/30</t>
  </si>
  <si>
    <t>1401/01/25</t>
  </si>
  <si>
    <t>1403/08/21</t>
  </si>
  <si>
    <t>1400/04/14</t>
  </si>
  <si>
    <t>1403/09/12</t>
  </si>
  <si>
    <t>1400/06/07</t>
  </si>
  <si>
    <t>1403/11/15</t>
  </si>
  <si>
    <t>1401/02/31</t>
  </si>
  <si>
    <t>سرمایه‌گذاری صنایع پتروشیمی‌</t>
  </si>
  <si>
    <t>ایران‌ خودرو</t>
  </si>
  <si>
    <t>پالایش نفت اصفهان</t>
  </si>
  <si>
    <t>صندوق س آوای تاراز زاگرس-سهام</t>
  </si>
  <si>
    <t>ح. پالایش نفت تبریز</t>
  </si>
  <si>
    <t>اختیارف ت ثبهساز-2458-01/12/20</t>
  </si>
  <si>
    <t>95560112645</t>
  </si>
  <si>
    <t>1401/02/01</t>
  </si>
  <si>
    <t>0414-60-332-000000113</t>
  </si>
  <si>
    <t>0414-60-332-000000115</t>
  </si>
  <si>
    <t>290.9012.14527997.26</t>
  </si>
  <si>
    <t>290.9012.14527997.27</t>
  </si>
  <si>
    <t>1401/02/07</t>
  </si>
  <si>
    <t>290-9012-14527997-28</t>
  </si>
  <si>
    <t>1401/02/10</t>
  </si>
  <si>
    <t>290-9012-14527997-29</t>
  </si>
  <si>
    <t>290-9012-14527997-30</t>
  </si>
  <si>
    <t>0414-60-332-000000139</t>
  </si>
  <si>
    <t>1401/02/19</t>
  </si>
  <si>
    <t>9568775245</t>
  </si>
  <si>
    <t>290-9012-14527997-31</t>
  </si>
  <si>
    <t>1401/02/20</t>
  </si>
  <si>
    <t>290-9012-14527997-32</t>
  </si>
  <si>
    <t>290-9012-14527997-33</t>
  </si>
  <si>
    <t>زعفران0110نگین روستا(پ)</t>
  </si>
  <si>
    <t>فروسیلیس‌ ایران‌</t>
  </si>
  <si>
    <t>ح . پخش هجرت</t>
  </si>
  <si>
    <t>290-9012-14527997-34</t>
  </si>
  <si>
    <t>1401/03/04</t>
  </si>
  <si>
    <t>0414-60-332-000000162</t>
  </si>
  <si>
    <t>290-9012-14527997-35</t>
  </si>
  <si>
    <t>1401/03/07</t>
  </si>
  <si>
    <t xml:space="preserve">290-9012-14527997-36	</t>
  </si>
  <si>
    <t>بانک شهر بلوار اندرزگو</t>
  </si>
  <si>
    <t>7001001361439</t>
  </si>
  <si>
    <t>1401/03/30</t>
  </si>
  <si>
    <t>1401/03/09</t>
  </si>
  <si>
    <t>1401/03/08</t>
  </si>
  <si>
    <t>1401/03/18</t>
  </si>
  <si>
    <t>1401/04/31</t>
  </si>
  <si>
    <t>7001001369604</t>
  </si>
  <si>
    <t>1401/04/01</t>
  </si>
  <si>
    <t>0414-60-332-000000228</t>
  </si>
  <si>
    <t>1401/04/18</t>
  </si>
  <si>
    <t>290-9012-14527997-37</t>
  </si>
  <si>
    <t>1401/04/21</t>
  </si>
  <si>
    <t>0414-60-332-000000232</t>
  </si>
  <si>
    <t>1401/04/22</t>
  </si>
  <si>
    <t>1401/04/25</t>
  </si>
  <si>
    <t>1401/04/11</t>
  </si>
  <si>
    <t>1401/04/29</t>
  </si>
  <si>
    <t>1401/04/30</t>
  </si>
  <si>
    <t>1401/04/20</t>
  </si>
  <si>
    <t>گام بانک صادرات0108</t>
  </si>
  <si>
    <t>1400/12/22</t>
  </si>
  <si>
    <t>1401/08/30</t>
  </si>
  <si>
    <t>اختیارف های وب-9000-01/07/10</t>
  </si>
  <si>
    <t>-0.48%</t>
  </si>
  <si>
    <t>-13.38%</t>
  </si>
  <si>
    <t>1.04%</t>
  </si>
  <si>
    <t>-1.16%</t>
  </si>
  <si>
    <t>-1.37%</t>
  </si>
  <si>
    <t>-0.79%</t>
  </si>
  <si>
    <t>2.53%</t>
  </si>
  <si>
    <t>1.65%</t>
  </si>
  <si>
    <t>2.67%</t>
  </si>
  <si>
    <t>9.83%</t>
  </si>
  <si>
    <t>0.78%</t>
  </si>
  <si>
    <t>-2.90%</t>
  </si>
  <si>
    <t>2.64%</t>
  </si>
  <si>
    <t>0.98%</t>
  </si>
  <si>
    <t>0403638438008</t>
  </si>
  <si>
    <t>1401/05/02</t>
  </si>
  <si>
    <t>290-9012-14527997-38</t>
  </si>
  <si>
    <t>1401/05/08</t>
  </si>
  <si>
    <t>821-111-3837417-1</t>
  </si>
  <si>
    <t>0403673445007</t>
  </si>
  <si>
    <t>1401/05/09</t>
  </si>
  <si>
    <t>0403689057005</t>
  </si>
  <si>
    <t>290-9012-14527997-39</t>
  </si>
  <si>
    <t>1401/05/15</t>
  </si>
  <si>
    <t>290-9012-14527997-40</t>
  </si>
  <si>
    <t>1401/05/18</t>
  </si>
  <si>
    <t>0414-60-332-000000279</t>
  </si>
  <si>
    <t>1401/05/22</t>
  </si>
  <si>
    <t>بانک اقتصاد نوین جنت آباد</t>
  </si>
  <si>
    <t>174-909-6730034-1</t>
  </si>
  <si>
    <t>1401/05/23</t>
  </si>
  <si>
    <t>174-909-6730034-2</t>
  </si>
  <si>
    <t>1401/05/24</t>
  </si>
  <si>
    <t>0403726254009</t>
  </si>
  <si>
    <t>290-9012-14527997-41</t>
  </si>
  <si>
    <t>0403729116001</t>
  </si>
  <si>
    <t>174-909-6730034-3</t>
  </si>
  <si>
    <t>1401/05/29</t>
  </si>
  <si>
    <t>821-111-3837417-2</t>
  </si>
  <si>
    <t>1401/05/30</t>
  </si>
  <si>
    <t>1401/05/11</t>
  </si>
  <si>
    <t>1401/05/13</t>
  </si>
  <si>
    <t>101-283-6730034-1</t>
  </si>
  <si>
    <t>101-283-6730034-2</t>
  </si>
  <si>
    <t>101-289-6730034-1</t>
  </si>
  <si>
    <t>101-289-6730034-2</t>
  </si>
  <si>
    <t>101-289-6730034-3</t>
  </si>
  <si>
    <t>برای ماه منتهی به 1401/05/31</t>
  </si>
  <si>
    <t>1401/05/31</t>
  </si>
  <si>
    <t>صورت وضعیت پرتفوی</t>
  </si>
  <si>
    <t>اختیارخ وپارس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</si>
</sst>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-* #,##0.00_-;_-* #,##0.00\-;_-* &quot;-&quot;??_-;_-@_-"/>
    <numFmt numFmtId="165" formatCode="_-* #,##0_-;_-* #,##0\-;_-* &quot;-&quot;??_-;_-@_-"/>
    <numFmt numFmtId="166" formatCode="#,###;\(#,###\);0"/>
    <numFmt numFmtId="167" formatCode="0.000%"/>
    <numFmt numFmtId="168" formatCode="0.0000"/>
    <numFmt numFmtId="169" formatCode="_-* #,##0.000_-;_-* #,##0.000\-;_-* &quot;-&quot;??_-;_-@_-"/>
    <numFmt numFmtId="170" formatCode="#,##0;\(#,##0\)"/>
    <numFmt numFmtId="178" formatCode="_(* #,##0_);_(* \(#,##0\);_(* &quot;-&quot;??_);_(@_)"/>
  </numFmts>
  <fonts count="44" x14ac:knownFonts="1">
    <font>
      <sz val="11"/>
      <name val="Calibri"/>
    </font>
    <font>
      <sz val="12"/>
      <name val="B Nazanin"/>
      <charset val="178"/>
    </font>
    <font>
      <b/>
      <sz val="12"/>
      <name val="B Nazanin"/>
      <charset val="178"/>
    </font>
    <font>
      <sz val="11"/>
      <name val="Calibri"/>
      <family val="2"/>
    </font>
    <font>
      <b/>
      <sz val="12"/>
      <color rgb="FF000000"/>
      <name val="B Nazanin"/>
      <charset val="178"/>
    </font>
    <font>
      <b/>
      <sz val="13"/>
      <color rgb="FF000000"/>
      <name val="B Nazanin"/>
      <charset val="178"/>
    </font>
    <font>
      <sz val="13"/>
      <name val="B Nazanin"/>
      <charset val="178"/>
    </font>
    <font>
      <b/>
      <sz val="13"/>
      <name val="B Nazanin"/>
      <charset val="178"/>
    </font>
    <font>
      <b/>
      <sz val="14"/>
      <color rgb="FF000000"/>
      <name val="B Nazanin"/>
      <charset val="178"/>
    </font>
    <font>
      <sz val="14"/>
      <name val="B Nazanin"/>
      <charset val="178"/>
    </font>
    <font>
      <b/>
      <sz val="14"/>
      <name val="B Nazanin"/>
      <charset val="178"/>
    </font>
    <font>
      <sz val="11"/>
      <name val="Calibri"/>
      <family val="2"/>
    </font>
    <font>
      <b/>
      <sz val="14"/>
      <color rgb="FF0062AC"/>
      <name val="B Titr"/>
      <charset val="178"/>
    </font>
    <font>
      <b/>
      <sz val="12"/>
      <color rgb="FF0062AC"/>
      <name val="B Titr"/>
      <charset val="178"/>
    </font>
    <font>
      <b/>
      <sz val="12"/>
      <color rgb="FF0062AC"/>
      <name val="B Nazanin"/>
      <charset val="178"/>
    </font>
    <font>
      <b/>
      <sz val="10"/>
      <color rgb="FF000000"/>
      <name val="B Nazanin"/>
      <charset val="178"/>
    </font>
    <font>
      <sz val="10"/>
      <name val="B Nazanin"/>
      <charset val="178"/>
    </font>
    <font>
      <b/>
      <sz val="10"/>
      <color rgb="FF0062AC"/>
      <name val="B Titr"/>
      <charset val="178"/>
    </font>
    <font>
      <b/>
      <sz val="10"/>
      <name val="B Nazanin"/>
      <charset val="178"/>
    </font>
    <font>
      <b/>
      <sz val="13"/>
      <color rgb="FF0062AC"/>
      <name val="B Titr"/>
      <charset val="178"/>
    </font>
    <font>
      <sz val="13"/>
      <color theme="0"/>
      <name val="B Nazanin"/>
      <charset val="178"/>
    </font>
    <font>
      <b/>
      <sz val="13"/>
      <color rgb="FF0062AC"/>
      <name val="B Nazanin"/>
      <charset val="178"/>
    </font>
    <font>
      <sz val="9"/>
      <color rgb="FF000000"/>
      <name val="Tahoma"/>
      <family val="2"/>
    </font>
    <font>
      <b/>
      <sz val="9"/>
      <color rgb="FF000000"/>
      <name val="Tahoma"/>
      <family val="2"/>
    </font>
    <font>
      <sz val="11"/>
      <name val="B Nazanin"/>
      <charset val="178"/>
    </font>
    <font>
      <sz val="12"/>
      <color theme="0"/>
      <name val="B Nazanin"/>
      <charset val="178"/>
    </font>
    <font>
      <b/>
      <sz val="14.5"/>
      <color rgb="FF000000"/>
      <name val="B Nazanin"/>
      <charset val="178"/>
    </font>
    <font>
      <sz val="14.5"/>
      <name val="B Nazanin"/>
      <charset val="178"/>
    </font>
    <font>
      <b/>
      <sz val="14.5"/>
      <color rgb="FF0062AC"/>
      <name val="B Titr"/>
      <charset val="178"/>
    </font>
    <font>
      <b/>
      <sz val="14.5"/>
      <name val="B Nazanin"/>
      <charset val="178"/>
    </font>
    <font>
      <b/>
      <sz val="14.5"/>
      <color theme="0"/>
      <name val="Tahoma"/>
      <family val="2"/>
    </font>
    <font>
      <sz val="11"/>
      <color indexed="8"/>
      <name val="Calibri"/>
      <family val="2"/>
      <scheme val="minor"/>
    </font>
    <font>
      <sz val="12"/>
      <color rgb="FFFF0000"/>
      <name val="B Nazanin"/>
      <charset val="178"/>
    </font>
    <font>
      <b/>
      <sz val="11"/>
      <color rgb="FF000000"/>
      <name val="B Nazanin"/>
      <charset val="178"/>
    </font>
    <font>
      <sz val="16"/>
      <name val="B Nazanin"/>
      <charset val="178"/>
    </font>
    <font>
      <sz val="14"/>
      <color rgb="FF000000"/>
      <name val="B Nazanin"/>
      <charset val="178"/>
    </font>
    <font>
      <sz val="9"/>
      <color indexed="81"/>
      <name val="Tahoma"/>
      <family val="2"/>
    </font>
    <font>
      <b/>
      <u/>
      <sz val="13"/>
      <color rgb="FF000000"/>
      <name val="B Nazanin"/>
      <charset val="178"/>
    </font>
    <font>
      <b/>
      <sz val="9"/>
      <color indexed="81"/>
      <name val="Tahoma"/>
      <family val="2"/>
    </font>
    <font>
      <b/>
      <u/>
      <sz val="14"/>
      <color rgb="FF000000"/>
      <name val="B Nazanin"/>
      <charset val="178"/>
    </font>
    <font>
      <b/>
      <u/>
      <sz val="12"/>
      <color rgb="FF000000"/>
      <name val="B Nazanin"/>
      <charset val="178"/>
    </font>
    <font>
      <b/>
      <u/>
      <sz val="10"/>
      <color rgb="FF000000"/>
      <name val="B Nazanin"/>
      <charset val="178"/>
    </font>
    <font>
      <b/>
      <u/>
      <sz val="13"/>
      <name val="B Nazanin"/>
      <charset val="178"/>
    </font>
    <font>
      <b/>
      <u/>
      <sz val="14.5"/>
      <color rgb="FF000000"/>
      <name val="B Nazanin"/>
      <charset val="17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164" fontId="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31" fillId="0" borderId="0"/>
  </cellStyleXfs>
  <cellXfs count="312">
    <xf numFmtId="0" fontId="0" fillId="0" borderId="0" xfId="0"/>
    <xf numFmtId="0" fontId="9" fillId="0" borderId="0" xfId="0" applyFont="1" applyAlignment="1">
      <alignment horizontal="center" vertical="center"/>
    </xf>
    <xf numFmtId="0" fontId="16" fillId="0" borderId="0" xfId="0" applyFont="1" applyAlignment="1">
      <alignment horizontal="center"/>
    </xf>
    <xf numFmtId="10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3" fontId="1" fillId="0" borderId="0" xfId="0" applyNumberFormat="1" applyFont="1" applyAlignment="1">
      <alignment horizontal="center"/>
    </xf>
    <xf numFmtId="166" fontId="1" fillId="0" borderId="0" xfId="0" applyNumberFormat="1" applyFont="1" applyFill="1" applyBorder="1" applyAlignment="1">
      <alignment horizontal="center" vertical="center"/>
    </xf>
    <xf numFmtId="3" fontId="2" fillId="0" borderId="3" xfId="0" applyNumberFormat="1" applyFont="1" applyBorder="1" applyAlignment="1">
      <alignment horizontal="center"/>
    </xf>
    <xf numFmtId="0" fontId="15" fillId="0" borderId="0" xfId="0" applyFont="1" applyBorder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165" fontId="10" fillId="0" borderId="0" xfId="1" applyNumberFormat="1" applyFont="1" applyAlignment="1">
      <alignment horizontal="center" vertical="center"/>
    </xf>
    <xf numFmtId="165" fontId="10" fillId="0" borderId="3" xfId="1" applyNumberFormat="1" applyFont="1" applyBorder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9" fontId="2" fillId="0" borderId="0" xfId="2" applyFont="1" applyAlignment="1">
      <alignment horizontal="center"/>
    </xf>
    <xf numFmtId="10" fontId="27" fillId="0" borderId="0" xfId="2" applyNumberFormat="1" applyFont="1" applyFill="1" applyAlignment="1">
      <alignment horizontal="center"/>
    </xf>
    <xf numFmtId="0" fontId="29" fillId="0" borderId="0" xfId="0" applyFont="1" applyFill="1" applyAlignment="1">
      <alignment horizontal="center" vertical="center"/>
    </xf>
    <xf numFmtId="3" fontId="29" fillId="0" borderId="0" xfId="0" applyNumberFormat="1" applyFont="1" applyFill="1" applyBorder="1" applyAlignment="1">
      <alignment horizontal="center" vertical="center"/>
    </xf>
    <xf numFmtId="166" fontId="7" fillId="0" borderId="2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3" fontId="1" fillId="0" borderId="0" xfId="0" applyNumberFormat="1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166" fontId="1" fillId="0" borderId="0" xfId="0" applyNumberFormat="1" applyFont="1" applyAlignment="1">
      <alignment horizontal="center" vertical="center"/>
    </xf>
    <xf numFmtId="10" fontId="2" fillId="0" borderId="4" xfId="2" applyNumberFormat="1" applyFont="1" applyBorder="1" applyAlignment="1">
      <alignment horizontal="center" vertical="center"/>
    </xf>
    <xf numFmtId="166" fontId="1" fillId="0" borderId="1" xfId="0" applyNumberFormat="1" applyFont="1" applyFill="1" applyBorder="1" applyAlignment="1">
      <alignment horizontal="center" vertical="center"/>
    </xf>
    <xf numFmtId="10" fontId="1" fillId="0" borderId="1" xfId="0" applyNumberFormat="1" applyFont="1" applyBorder="1" applyAlignment="1">
      <alignment horizontal="center"/>
    </xf>
    <xf numFmtId="0" fontId="6" fillId="0" borderId="0" xfId="0" applyFont="1" applyFill="1" applyAlignment="1">
      <alignment horizontal="center" vertical="center"/>
    </xf>
    <xf numFmtId="3" fontId="9" fillId="0" borderId="0" xfId="0" applyNumberFormat="1" applyFont="1" applyAlignment="1">
      <alignment horizontal="center" vertical="center"/>
    </xf>
    <xf numFmtId="166" fontId="7" fillId="0" borderId="0" xfId="0" applyNumberFormat="1" applyFont="1" applyFill="1" applyBorder="1" applyAlignment="1">
      <alignment horizontal="center" vertical="center"/>
    </xf>
    <xf numFmtId="166" fontId="7" fillId="0" borderId="4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166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166" fontId="9" fillId="0" borderId="0" xfId="0" applyNumberFormat="1" applyFont="1" applyAlignment="1">
      <alignment horizontal="center" vertical="center"/>
    </xf>
    <xf numFmtId="165" fontId="9" fillId="0" borderId="0" xfId="1" applyNumberFormat="1" applyFont="1" applyAlignment="1">
      <alignment horizontal="center" vertical="center"/>
    </xf>
    <xf numFmtId="10" fontId="9" fillId="0" borderId="0" xfId="0" applyNumberFormat="1" applyFont="1" applyAlignment="1">
      <alignment horizontal="center" vertical="center"/>
    </xf>
    <xf numFmtId="1" fontId="9" fillId="0" borderId="0" xfId="2" applyNumberFormat="1" applyFont="1" applyAlignment="1">
      <alignment horizontal="center" vertical="center"/>
    </xf>
    <xf numFmtId="166" fontId="10" fillId="0" borderId="0" xfId="0" applyNumberFormat="1" applyFont="1" applyAlignment="1">
      <alignment horizontal="center" vertical="center"/>
    </xf>
    <xf numFmtId="166" fontId="10" fillId="0" borderId="3" xfId="0" applyNumberFormat="1" applyFont="1" applyBorder="1" applyAlignment="1">
      <alignment horizontal="center" vertical="center"/>
    </xf>
    <xf numFmtId="10" fontId="9" fillId="0" borderId="3" xfId="0" applyNumberFormat="1" applyFont="1" applyBorder="1" applyAlignment="1">
      <alignment horizontal="center" vertical="center"/>
    </xf>
    <xf numFmtId="10" fontId="9" fillId="0" borderId="0" xfId="2" applyNumberFormat="1" applyFont="1" applyAlignment="1">
      <alignment horizontal="center" vertical="center"/>
    </xf>
    <xf numFmtId="0" fontId="2" fillId="0" borderId="0" xfId="0" applyFont="1" applyAlignment="1">
      <alignment horizontal="center"/>
    </xf>
    <xf numFmtId="166" fontId="1" fillId="0" borderId="0" xfId="0" applyNumberFormat="1" applyFont="1" applyFill="1" applyAlignment="1">
      <alignment horizontal="center"/>
    </xf>
    <xf numFmtId="3" fontId="2" fillId="0" borderId="0" xfId="0" applyNumberFormat="1" applyFont="1" applyAlignment="1">
      <alignment horizontal="center"/>
    </xf>
    <xf numFmtId="0" fontId="1" fillId="0" borderId="0" xfId="0" applyFont="1" applyFill="1" applyAlignment="1">
      <alignment horizontal="center"/>
    </xf>
    <xf numFmtId="3" fontId="1" fillId="0" borderId="0" xfId="0" applyNumberFormat="1" applyFont="1" applyFill="1" applyAlignment="1">
      <alignment horizontal="center"/>
    </xf>
    <xf numFmtId="165" fontId="1" fillId="0" borderId="0" xfId="0" applyNumberFormat="1" applyFont="1" applyFill="1" applyAlignment="1">
      <alignment horizontal="center"/>
    </xf>
    <xf numFmtId="166" fontId="1" fillId="0" borderId="0" xfId="0" applyNumberFormat="1" applyFont="1" applyAlignment="1">
      <alignment horizontal="center"/>
    </xf>
    <xf numFmtId="166" fontId="2" fillId="0" borderId="4" xfId="0" applyNumberFormat="1" applyFont="1" applyBorder="1" applyAlignment="1">
      <alignment horizontal="center"/>
    </xf>
    <xf numFmtId="166" fontId="2" fillId="0" borderId="4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3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9" fillId="0" borderId="0" xfId="0" applyFont="1" applyFill="1" applyAlignment="1">
      <alignment horizontal="center" vertical="center" readingOrder="2"/>
    </xf>
    <xf numFmtId="0" fontId="6" fillId="0" borderId="0" xfId="0" applyFont="1" applyAlignment="1">
      <alignment horizontal="center" wrapText="1"/>
    </xf>
    <xf numFmtId="0" fontId="5" fillId="0" borderId="0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165" fontId="6" fillId="0" borderId="0" xfId="1" applyNumberFormat="1" applyFont="1" applyAlignment="1">
      <alignment horizontal="center"/>
    </xf>
    <xf numFmtId="3" fontId="6" fillId="0" borderId="0" xfId="0" applyNumberFormat="1" applyFont="1" applyAlignment="1">
      <alignment horizontal="center"/>
    </xf>
    <xf numFmtId="0" fontId="6" fillId="0" borderId="0" xfId="0" applyFont="1" applyFill="1" applyAlignment="1">
      <alignment horizontal="center"/>
    </xf>
    <xf numFmtId="166" fontId="6" fillId="0" borderId="0" xfId="0" applyNumberFormat="1" applyFont="1" applyFill="1" applyAlignment="1">
      <alignment horizontal="center"/>
    </xf>
    <xf numFmtId="3" fontId="22" fillId="0" borderId="0" xfId="0" applyNumberFormat="1" applyFont="1" applyFill="1" applyAlignment="1">
      <alignment horizontal="center"/>
    </xf>
    <xf numFmtId="165" fontId="6" fillId="0" borderId="0" xfId="1" applyNumberFormat="1" applyFont="1" applyFill="1" applyAlignment="1">
      <alignment horizontal="center"/>
    </xf>
    <xf numFmtId="1" fontId="1" fillId="0" borderId="0" xfId="0" applyNumberFormat="1" applyFont="1" applyFill="1" applyAlignment="1">
      <alignment horizontal="center"/>
    </xf>
    <xf numFmtId="3" fontId="6" fillId="0" borderId="0" xfId="0" applyNumberFormat="1" applyFont="1" applyFill="1" applyAlignment="1">
      <alignment horizontal="center"/>
    </xf>
    <xf numFmtId="0" fontId="0" fillId="0" borderId="0" xfId="0" applyAlignment="1">
      <alignment horizontal="center"/>
    </xf>
    <xf numFmtId="166" fontId="6" fillId="0" borderId="0" xfId="0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166" fontId="1" fillId="0" borderId="0" xfId="0" applyNumberFormat="1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166" fontId="7" fillId="0" borderId="0" xfId="0" applyNumberFormat="1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20" fillId="0" borderId="0" xfId="0" applyFont="1" applyFill="1" applyAlignment="1">
      <alignment horizontal="center"/>
    </xf>
    <xf numFmtId="0" fontId="20" fillId="0" borderId="0" xfId="0" applyFont="1" applyFill="1" applyAlignment="1">
      <alignment horizontal="center" wrapText="1"/>
    </xf>
    <xf numFmtId="3" fontId="6" fillId="0" borderId="0" xfId="0" applyNumberFormat="1" applyFont="1" applyAlignment="1">
      <alignment horizontal="center" wrapText="1"/>
    </xf>
    <xf numFmtId="166" fontId="6" fillId="0" borderId="0" xfId="0" applyNumberFormat="1" applyFont="1" applyAlignment="1">
      <alignment horizontal="center"/>
    </xf>
    <xf numFmtId="1" fontId="6" fillId="0" borderId="0" xfId="0" applyNumberFormat="1" applyFont="1" applyAlignment="1">
      <alignment horizontal="center"/>
    </xf>
    <xf numFmtId="0" fontId="22" fillId="0" borderId="0" xfId="0" applyFont="1" applyAlignment="1">
      <alignment horizontal="center"/>
    </xf>
    <xf numFmtId="166" fontId="0" fillId="0" borderId="0" xfId="0" applyNumberFormat="1" applyAlignment="1">
      <alignment horizontal="center"/>
    </xf>
    <xf numFmtId="10" fontId="1" fillId="0" borderId="0" xfId="0" applyNumberFormat="1" applyFont="1" applyFill="1" applyAlignment="1">
      <alignment horizontal="center"/>
    </xf>
    <xf numFmtId="3" fontId="16" fillId="0" borderId="0" xfId="0" applyNumberFormat="1" applyFont="1" applyAlignment="1">
      <alignment horizontal="center"/>
    </xf>
    <xf numFmtId="0" fontId="16" fillId="0" borderId="0" xfId="0" applyFont="1" applyAlignment="1">
      <alignment horizontal="center" wrapText="1"/>
    </xf>
    <xf numFmtId="0" fontId="18" fillId="0" borderId="0" xfId="0" applyFont="1" applyAlignment="1">
      <alignment horizontal="center"/>
    </xf>
    <xf numFmtId="3" fontId="24" fillId="0" borderId="0" xfId="0" applyNumberFormat="1" applyFont="1" applyAlignment="1">
      <alignment horizontal="center" vertical="center"/>
    </xf>
    <xf numFmtId="3" fontId="24" fillId="0" borderId="0" xfId="0" applyNumberFormat="1" applyFont="1" applyFill="1" applyAlignment="1">
      <alignment horizontal="center" vertical="center"/>
    </xf>
    <xf numFmtId="3" fontId="2" fillId="0" borderId="4" xfId="0" applyNumberFormat="1" applyFont="1" applyBorder="1" applyAlignment="1">
      <alignment horizontal="center"/>
    </xf>
    <xf numFmtId="3" fontId="2" fillId="0" borderId="4" xfId="0" applyNumberFormat="1" applyFont="1" applyFill="1" applyBorder="1" applyAlignment="1">
      <alignment horizontal="center"/>
    </xf>
    <xf numFmtId="3" fontId="1" fillId="0" borderId="0" xfId="0" applyNumberFormat="1" applyFont="1" applyAlignment="1">
      <alignment horizontal="center" wrapText="1"/>
    </xf>
    <xf numFmtId="3" fontId="32" fillId="2" borderId="0" xfId="0" applyNumberFormat="1" applyFont="1" applyFill="1" applyAlignment="1">
      <alignment horizontal="center" wrapText="1"/>
    </xf>
    <xf numFmtId="3" fontId="32" fillId="0" borderId="0" xfId="0" applyNumberFormat="1" applyFont="1" applyAlignment="1">
      <alignment horizontal="center"/>
    </xf>
    <xf numFmtId="0" fontId="16" fillId="0" borderId="0" xfId="0" applyFont="1" applyFill="1" applyAlignment="1">
      <alignment horizontal="center"/>
    </xf>
    <xf numFmtId="10" fontId="16" fillId="0" borderId="0" xfId="0" applyNumberFormat="1" applyFont="1" applyAlignment="1">
      <alignment horizontal="center"/>
    </xf>
    <xf numFmtId="165" fontId="6" fillId="0" borderId="0" xfId="0" applyNumberFormat="1" applyFont="1" applyAlignment="1">
      <alignment horizontal="center"/>
    </xf>
    <xf numFmtId="10" fontId="6" fillId="0" borderId="0" xfId="0" applyNumberFormat="1" applyFont="1" applyAlignment="1">
      <alignment horizontal="center"/>
    </xf>
    <xf numFmtId="0" fontId="27" fillId="0" borderId="0" xfId="0" applyFont="1" applyFill="1" applyAlignment="1">
      <alignment horizontal="center"/>
    </xf>
    <xf numFmtId="3" fontId="30" fillId="0" borderId="0" xfId="0" applyNumberFormat="1" applyFont="1" applyFill="1" applyAlignment="1">
      <alignment horizontal="center"/>
    </xf>
    <xf numFmtId="0" fontId="29" fillId="0" borderId="0" xfId="0" applyFont="1" applyFill="1" applyAlignment="1">
      <alignment horizontal="center"/>
    </xf>
    <xf numFmtId="166" fontId="27" fillId="0" borderId="0" xfId="0" applyNumberFormat="1" applyFont="1" applyFill="1" applyAlignment="1">
      <alignment horizontal="center"/>
    </xf>
    <xf numFmtId="167" fontId="27" fillId="0" borderId="0" xfId="2" applyNumberFormat="1" applyFont="1" applyFill="1" applyAlignment="1">
      <alignment horizontal="center"/>
    </xf>
    <xf numFmtId="3" fontId="27" fillId="0" borderId="0" xfId="0" applyNumberFormat="1" applyFont="1" applyFill="1" applyAlignment="1">
      <alignment horizontal="center"/>
    </xf>
    <xf numFmtId="10" fontId="27" fillId="0" borderId="0" xfId="0" applyNumberFormat="1" applyFont="1" applyFill="1" applyAlignment="1">
      <alignment horizontal="center"/>
    </xf>
    <xf numFmtId="166" fontId="29" fillId="0" borderId="2" xfId="0" applyNumberFormat="1" applyFont="1" applyFill="1" applyBorder="1" applyAlignment="1">
      <alignment horizontal="center"/>
    </xf>
    <xf numFmtId="167" fontId="27" fillId="0" borderId="0" xfId="0" applyNumberFormat="1" applyFont="1" applyFill="1" applyAlignment="1">
      <alignment horizontal="center"/>
    </xf>
    <xf numFmtId="165" fontId="1" fillId="0" borderId="0" xfId="1" applyNumberFormat="1" applyFont="1" applyAlignment="1">
      <alignment horizontal="center"/>
    </xf>
    <xf numFmtId="168" fontId="1" fillId="0" borderId="0" xfId="0" applyNumberFormat="1" applyFont="1" applyAlignment="1">
      <alignment horizontal="center"/>
    </xf>
    <xf numFmtId="3" fontId="23" fillId="0" borderId="0" xfId="0" applyNumberFormat="1" applyFont="1" applyAlignment="1">
      <alignment horizontal="center"/>
    </xf>
    <xf numFmtId="10" fontId="2" fillId="0" borderId="0" xfId="0" applyNumberFormat="1" applyFont="1" applyAlignment="1">
      <alignment horizontal="center"/>
    </xf>
    <xf numFmtId="3" fontId="25" fillId="0" borderId="0" xfId="0" applyNumberFormat="1" applyFont="1" applyAlignment="1">
      <alignment horizontal="center"/>
    </xf>
    <xf numFmtId="169" fontId="1" fillId="0" borderId="0" xfId="1" applyNumberFormat="1" applyFont="1" applyFill="1" applyAlignment="1">
      <alignment horizontal="center"/>
    </xf>
    <xf numFmtId="166" fontId="2" fillId="0" borderId="3" xfId="0" applyNumberFormat="1" applyFont="1" applyBorder="1" applyAlignment="1">
      <alignment horizontal="center"/>
    </xf>
    <xf numFmtId="10" fontId="2" fillId="0" borderId="3" xfId="0" applyNumberFormat="1" applyFont="1" applyBorder="1" applyAlignment="1">
      <alignment horizontal="center"/>
    </xf>
    <xf numFmtId="1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 wrapText="1"/>
    </xf>
    <xf numFmtId="0" fontId="9" fillId="0" borderId="0" xfId="0" applyFont="1" applyAlignment="1">
      <alignment horizontal="center" vertical="center" wrapText="1"/>
    </xf>
    <xf numFmtId="3" fontId="10" fillId="0" borderId="0" xfId="0" applyNumberFormat="1" applyFont="1" applyAlignment="1">
      <alignment horizontal="center" vertical="center"/>
    </xf>
    <xf numFmtId="3" fontId="10" fillId="0" borderId="3" xfId="0" applyNumberFormat="1" applyFont="1" applyBorder="1" applyAlignment="1">
      <alignment horizontal="center" vertical="center"/>
    </xf>
    <xf numFmtId="10" fontId="10" fillId="0" borderId="0" xfId="0" applyNumberFormat="1" applyFont="1" applyAlignment="1">
      <alignment horizontal="center" vertical="center"/>
    </xf>
    <xf numFmtId="10" fontId="10" fillId="0" borderId="3" xfId="0" applyNumberFormat="1" applyFont="1" applyBorder="1" applyAlignment="1">
      <alignment horizontal="center" vertical="center"/>
    </xf>
    <xf numFmtId="10" fontId="10" fillId="0" borderId="0" xfId="2" applyNumberFormat="1" applyFont="1" applyAlignment="1">
      <alignment horizontal="center" vertical="center"/>
    </xf>
    <xf numFmtId="165" fontId="9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165" fontId="6" fillId="0" borderId="3" xfId="0" applyNumberFormat="1" applyFont="1" applyBorder="1" applyAlignment="1">
      <alignment horizontal="center"/>
    </xf>
    <xf numFmtId="166" fontId="29" fillId="0" borderId="0" xfId="0" applyNumberFormat="1" applyFont="1" applyFill="1" applyBorder="1" applyAlignment="1">
      <alignment horizontal="center"/>
    </xf>
    <xf numFmtId="0" fontId="2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0" fillId="0" borderId="0" xfId="0" applyFont="1" applyAlignment="1">
      <alignment horizontal="right" vertical="center"/>
    </xf>
    <xf numFmtId="166" fontId="6" fillId="0" borderId="0" xfId="0" applyNumberFormat="1" applyFont="1" applyFill="1" applyBorder="1" applyAlignment="1">
      <alignment horizontal="center" vertical="center"/>
    </xf>
    <xf numFmtId="3" fontId="9" fillId="2" borderId="0" xfId="0" applyNumberFormat="1" applyFont="1" applyFill="1" applyAlignment="1">
      <alignment horizontal="center" vertical="center"/>
    </xf>
    <xf numFmtId="0" fontId="29" fillId="0" borderId="0" xfId="0" applyFont="1" applyFill="1" applyBorder="1" applyAlignment="1">
      <alignment horizontal="center"/>
    </xf>
    <xf numFmtId="0" fontId="27" fillId="0" borderId="0" xfId="0" applyFont="1" applyFill="1" applyBorder="1" applyAlignment="1">
      <alignment horizontal="center"/>
    </xf>
    <xf numFmtId="165" fontId="6" fillId="0" borderId="0" xfId="0" applyNumberFormat="1" applyFont="1" applyBorder="1" applyAlignment="1">
      <alignment horizontal="center"/>
    </xf>
    <xf numFmtId="166" fontId="27" fillId="0" borderId="0" xfId="0" applyNumberFormat="1" applyFont="1" applyFill="1" applyAlignment="1">
      <alignment horizontal="center" vertical="center"/>
    </xf>
    <xf numFmtId="10" fontId="27" fillId="0" borderId="0" xfId="2" applyNumberFormat="1" applyFont="1" applyFill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66" fontId="5" fillId="0" borderId="0" xfId="0" applyNumberFormat="1" applyFont="1" applyFill="1" applyAlignment="1">
      <alignment horizontal="center" vertical="center"/>
    </xf>
    <xf numFmtId="0" fontId="2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0" fontId="4" fillId="0" borderId="0" xfId="0" applyFont="1" applyAlignment="1">
      <alignment horizontal="right" vertical="center"/>
    </xf>
    <xf numFmtId="0" fontId="2" fillId="0" borderId="0" xfId="0" applyFont="1" applyFill="1" applyAlignment="1">
      <alignment horizontal="right"/>
    </xf>
    <xf numFmtId="0" fontId="1" fillId="0" borderId="0" xfId="0" applyFont="1" applyFill="1" applyAlignment="1">
      <alignment horizontal="right"/>
    </xf>
    <xf numFmtId="0" fontId="1" fillId="0" borderId="0" xfId="0" applyFont="1" applyFill="1" applyAlignment="1">
      <alignment horizontal="right" vertical="center"/>
    </xf>
    <xf numFmtId="0" fontId="6" fillId="0" borderId="0" xfId="0" applyFont="1" applyFill="1" applyAlignment="1">
      <alignment horizontal="right" vertical="center"/>
    </xf>
    <xf numFmtId="0" fontId="2" fillId="0" borderId="0" xfId="0" applyFont="1" applyFill="1" applyAlignment="1">
      <alignment horizontal="right" vertical="center"/>
    </xf>
    <xf numFmtId="0" fontId="20" fillId="0" borderId="0" xfId="0" applyFont="1" applyFill="1" applyAlignment="1">
      <alignment horizontal="center" vertical="center"/>
    </xf>
    <xf numFmtId="0" fontId="20" fillId="0" borderId="0" xfId="0" applyFont="1" applyFill="1" applyAlignment="1">
      <alignment horizontal="center" vertical="center" wrapText="1"/>
    </xf>
    <xf numFmtId="3" fontId="22" fillId="0" borderId="0" xfId="0" applyNumberFormat="1" applyFont="1" applyAlignment="1">
      <alignment horizontal="center" vertical="center"/>
    </xf>
    <xf numFmtId="166" fontId="1" fillId="0" borderId="0" xfId="0" applyNumberFormat="1" applyFont="1" applyBorder="1" applyAlignment="1">
      <alignment horizontal="center" vertical="center"/>
    </xf>
    <xf numFmtId="166" fontId="2" fillId="0" borderId="4" xfId="0" applyNumberFormat="1" applyFont="1" applyBorder="1" applyAlignment="1">
      <alignment horizontal="center" vertical="center"/>
    </xf>
    <xf numFmtId="166" fontId="2" fillId="0" borderId="4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right" vertical="center"/>
    </xf>
    <xf numFmtId="0" fontId="2" fillId="0" borderId="0" xfId="0" applyFont="1" applyAlignment="1">
      <alignment horizontal="right" vertical="center"/>
    </xf>
    <xf numFmtId="166" fontId="6" fillId="0" borderId="0" xfId="0" applyNumberFormat="1" applyFont="1" applyFill="1" applyAlignment="1">
      <alignment horizontal="right" vertical="center"/>
    </xf>
    <xf numFmtId="0" fontId="1" fillId="0" borderId="0" xfId="0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right" vertical="center"/>
    </xf>
    <xf numFmtId="0" fontId="29" fillId="0" borderId="0" xfId="0" applyFont="1" applyFill="1" applyAlignment="1">
      <alignment horizontal="right" vertical="center"/>
    </xf>
    <xf numFmtId="0" fontId="27" fillId="0" borderId="0" xfId="0" applyFont="1" applyFill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165" fontId="6" fillId="0" borderId="0" xfId="0" applyNumberFormat="1" applyFont="1" applyFill="1" applyAlignment="1">
      <alignment horizontal="center"/>
    </xf>
    <xf numFmtId="166" fontId="5" fillId="0" borderId="0" xfId="0" applyNumberFormat="1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3" fontId="0" fillId="0" borderId="0" xfId="0" applyNumberFormat="1" applyAlignment="1">
      <alignment horizontal="center"/>
    </xf>
    <xf numFmtId="166" fontId="10" fillId="0" borderId="0" xfId="0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10" fontId="9" fillId="0" borderId="0" xfId="0" applyNumberFormat="1" applyFont="1" applyBorder="1" applyAlignment="1">
      <alignment horizontal="center" vertical="center"/>
    </xf>
    <xf numFmtId="1" fontId="9" fillId="0" borderId="0" xfId="2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166" fontId="10" fillId="0" borderId="4" xfId="0" applyNumberFormat="1" applyFont="1" applyBorder="1" applyAlignment="1">
      <alignment horizontal="center" vertical="center"/>
    </xf>
    <xf numFmtId="10" fontId="9" fillId="0" borderId="4" xfId="0" applyNumberFormat="1" applyFont="1" applyBorder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2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10" fontId="2" fillId="0" borderId="4" xfId="0" applyNumberFormat="1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166" fontId="2" fillId="0" borderId="0" xfId="0" applyNumberFormat="1" applyFont="1" applyAlignment="1">
      <alignment horizontal="center"/>
    </xf>
    <xf numFmtId="166" fontId="2" fillId="0" borderId="0" xfId="0" applyNumberFormat="1" applyFont="1" applyFill="1" applyAlignment="1">
      <alignment horizontal="center"/>
    </xf>
    <xf numFmtId="166" fontId="4" fillId="0" borderId="0" xfId="0" applyNumberFormat="1" applyFont="1" applyAlignment="1">
      <alignment horizontal="center" vertical="center"/>
    </xf>
    <xf numFmtId="166" fontId="2" fillId="0" borderId="0" xfId="0" applyNumberFormat="1" applyFont="1" applyFill="1" applyBorder="1" applyAlignment="1">
      <alignment horizontal="center"/>
    </xf>
    <xf numFmtId="166" fontId="2" fillId="0" borderId="0" xfId="0" applyNumberFormat="1" applyFont="1" applyAlignment="1">
      <alignment horizontal="center" vertical="center"/>
    </xf>
    <xf numFmtId="0" fontId="7" fillId="0" borderId="0" xfId="0" applyFont="1" applyFill="1" applyAlignment="1">
      <alignment horizontal="center"/>
    </xf>
    <xf numFmtId="3" fontId="7" fillId="0" borderId="0" xfId="0" applyNumberFormat="1" applyFont="1" applyAlignment="1">
      <alignment horizontal="center"/>
    </xf>
    <xf numFmtId="3" fontId="7" fillId="0" borderId="0" xfId="0" applyNumberFormat="1" applyFont="1" applyFill="1" applyAlignment="1">
      <alignment horizontal="center"/>
    </xf>
    <xf numFmtId="166" fontId="7" fillId="0" borderId="4" xfId="0" applyNumberFormat="1" applyFont="1" applyBorder="1" applyAlignment="1">
      <alignment horizontal="center" vertical="center"/>
    </xf>
    <xf numFmtId="10" fontId="2" fillId="0" borderId="0" xfId="0" applyNumberFormat="1" applyFont="1" applyFill="1" applyAlignment="1">
      <alignment horizontal="center"/>
    </xf>
    <xf numFmtId="165" fontId="10" fillId="0" borderId="4" xfId="1" applyNumberFormat="1" applyFont="1" applyBorder="1" applyAlignment="1">
      <alignment horizontal="center" vertical="center"/>
    </xf>
    <xf numFmtId="10" fontId="29" fillId="0" borderId="4" xfId="2" applyNumberFormat="1" applyFont="1" applyFill="1" applyBorder="1" applyAlignment="1">
      <alignment horizontal="center" vertical="center"/>
    </xf>
    <xf numFmtId="10" fontId="29" fillId="0" borderId="2" xfId="0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29" fillId="0" borderId="0" xfId="0" applyFont="1" applyFill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12" fillId="0" borderId="0" xfId="0" applyFont="1" applyAlignment="1">
      <alignment horizontal="right" vertical="center" readingOrder="2"/>
    </xf>
    <xf numFmtId="166" fontId="7" fillId="0" borderId="0" xfId="0" applyNumberFormat="1" applyFont="1" applyAlignment="1">
      <alignment horizontal="center" vertical="center"/>
    </xf>
    <xf numFmtId="166" fontId="34" fillId="0" borderId="0" xfId="0" applyNumberFormat="1" applyFont="1" applyFill="1" applyAlignment="1">
      <alignment horizontal="center"/>
    </xf>
    <xf numFmtId="166" fontId="9" fillId="0" borderId="0" xfId="0" applyNumberFormat="1" applyFont="1" applyFill="1" applyAlignment="1">
      <alignment horizontal="center" vertical="center"/>
    </xf>
    <xf numFmtId="10" fontId="9" fillId="0" borderId="0" xfId="0" applyNumberFormat="1" applyFont="1" applyFill="1" applyAlignment="1">
      <alignment horizontal="center"/>
    </xf>
    <xf numFmtId="0" fontId="9" fillId="0" borderId="0" xfId="0" applyFont="1" applyAlignment="1">
      <alignment horizontal="center"/>
    </xf>
    <xf numFmtId="0" fontId="12" fillId="0" borderId="0" xfId="0" applyFont="1" applyAlignment="1">
      <alignment horizontal="center" vertical="center" readingOrder="2"/>
    </xf>
    <xf numFmtId="0" fontId="8" fillId="0" borderId="0" xfId="0" applyFont="1" applyBorder="1" applyAlignment="1">
      <alignment horizontal="right" vertical="center"/>
    </xf>
    <xf numFmtId="0" fontId="8" fillId="0" borderId="1" xfId="0" applyFont="1" applyBorder="1" applyAlignment="1">
      <alignment horizontal="right" vertical="center"/>
    </xf>
    <xf numFmtId="0" fontId="10" fillId="0" borderId="0" xfId="0" applyFont="1" applyAlignment="1">
      <alignment horizontal="right"/>
    </xf>
    <xf numFmtId="165" fontId="35" fillId="0" borderId="0" xfId="1" applyNumberFormat="1" applyFont="1" applyBorder="1" applyAlignment="1">
      <alignment horizontal="center" vertical="center"/>
    </xf>
    <xf numFmtId="3" fontId="9" fillId="0" borderId="0" xfId="0" applyNumberFormat="1" applyFont="1" applyAlignment="1">
      <alignment horizontal="center"/>
    </xf>
    <xf numFmtId="10" fontId="9" fillId="0" borderId="0" xfId="0" applyNumberFormat="1" applyFont="1" applyAlignment="1">
      <alignment horizontal="center"/>
    </xf>
    <xf numFmtId="0" fontId="9" fillId="0" borderId="0" xfId="0" applyFont="1" applyAlignment="1">
      <alignment horizontal="right"/>
    </xf>
    <xf numFmtId="166" fontId="9" fillId="0" borderId="4" xfId="0" applyNumberFormat="1" applyFont="1" applyFill="1" applyBorder="1" applyAlignment="1">
      <alignment horizontal="center" vertical="center"/>
    </xf>
    <xf numFmtId="166" fontId="5" fillId="0" borderId="0" xfId="0" applyNumberFormat="1" applyFont="1" applyFill="1" applyAlignment="1">
      <alignment horizontal="center" vertical="center"/>
    </xf>
    <xf numFmtId="10" fontId="27" fillId="0" borderId="4" xfId="2" applyNumberFormat="1" applyFont="1" applyFill="1" applyBorder="1" applyAlignment="1">
      <alignment horizontal="center" vertical="center"/>
    </xf>
    <xf numFmtId="3" fontId="5" fillId="0" borderId="0" xfId="0" applyNumberFormat="1" applyFont="1" applyFill="1" applyAlignment="1">
      <alignment horizontal="center" vertical="center"/>
    </xf>
    <xf numFmtId="165" fontId="27" fillId="0" borderId="0" xfId="1" applyNumberFormat="1" applyFont="1" applyFill="1" applyAlignment="1">
      <alignment horizontal="center"/>
    </xf>
    <xf numFmtId="166" fontId="6" fillId="0" borderId="0" xfId="0" applyNumberFormat="1" applyFont="1" applyAlignment="1">
      <alignment horizontal="center" vertical="center"/>
    </xf>
    <xf numFmtId="165" fontId="9" fillId="0" borderId="0" xfId="1" applyNumberFormat="1" applyFont="1" applyFill="1" applyAlignment="1">
      <alignment horizontal="center" vertical="center"/>
    </xf>
    <xf numFmtId="165" fontId="6" fillId="0" borderId="0" xfId="1" applyNumberFormat="1" applyFont="1" applyAlignment="1">
      <alignment horizontal="center" vertical="center"/>
    </xf>
    <xf numFmtId="165" fontId="6" fillId="0" borderId="0" xfId="0" applyNumberFormat="1" applyFont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170" fontId="15" fillId="0" borderId="0" xfId="0" applyNumberFormat="1" applyFont="1" applyBorder="1" applyAlignment="1">
      <alignment horizontal="center" vertical="center" wrapText="1" readingOrder="2"/>
    </xf>
    <xf numFmtId="165" fontId="6" fillId="0" borderId="0" xfId="1" applyNumberFormat="1" applyFont="1" applyBorder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1" fontId="19" fillId="0" borderId="0" xfId="0" applyNumberFormat="1" applyFont="1" applyFill="1" applyAlignment="1">
      <alignment horizontal="center" vertical="center" readingOrder="2"/>
    </xf>
    <xf numFmtId="1" fontId="5" fillId="0" borderId="0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 vertical="center" wrapText="1"/>
    </xf>
    <xf numFmtId="1" fontId="6" fillId="0" borderId="0" xfId="0" applyNumberFormat="1" applyFont="1" applyAlignment="1">
      <alignment horizontal="right" vertical="center"/>
    </xf>
    <xf numFmtId="1" fontId="6" fillId="0" borderId="0" xfId="0" applyNumberFormat="1" applyFont="1" applyAlignment="1">
      <alignment horizontal="center" vertical="center"/>
    </xf>
    <xf numFmtId="1" fontId="7" fillId="0" borderId="0" xfId="0" applyNumberFormat="1" applyFont="1" applyAlignment="1">
      <alignment horizontal="center" vertical="center"/>
    </xf>
    <xf numFmtId="166" fontId="6" fillId="0" borderId="0" xfId="0" applyNumberFormat="1" applyFont="1" applyFill="1" applyAlignment="1">
      <alignment horizontal="center" vertical="center"/>
    </xf>
    <xf numFmtId="3" fontId="6" fillId="0" borderId="0" xfId="0" applyNumberFormat="1" applyFont="1" applyFill="1" applyAlignment="1">
      <alignment horizontal="center" vertical="center"/>
    </xf>
    <xf numFmtId="165" fontId="6" fillId="0" borderId="0" xfId="1" applyNumberFormat="1" applyFont="1" applyFill="1" applyAlignment="1">
      <alignment horizontal="center" vertical="center"/>
    </xf>
    <xf numFmtId="165" fontId="20" fillId="0" borderId="0" xfId="1" applyNumberFormat="1" applyFont="1" applyFill="1" applyAlignment="1">
      <alignment horizontal="center" vertical="center"/>
    </xf>
    <xf numFmtId="165" fontId="1" fillId="0" borderId="0" xfId="1" applyNumberFormat="1" applyFont="1" applyFill="1" applyAlignment="1">
      <alignment horizontal="center"/>
    </xf>
    <xf numFmtId="166" fontId="10" fillId="0" borderId="0" xfId="0" applyNumberFormat="1" applyFont="1" applyFill="1" applyAlignment="1">
      <alignment horizontal="center" vertical="center"/>
    </xf>
    <xf numFmtId="166" fontId="10" fillId="0" borderId="4" xfId="0" applyNumberFormat="1" applyFont="1" applyFill="1" applyBorder="1" applyAlignment="1">
      <alignment horizontal="center" vertical="center"/>
    </xf>
    <xf numFmtId="0" fontId="18" fillId="0" borderId="0" xfId="0" applyFont="1" applyFill="1" applyAlignment="1">
      <alignment horizontal="center"/>
    </xf>
    <xf numFmtId="166" fontId="24" fillId="0" borderId="0" xfId="0" applyNumberFormat="1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66" fontId="5" fillId="0" borderId="0" xfId="0" applyNumberFormat="1" applyFont="1" applyFill="1" applyAlignment="1">
      <alignment horizontal="center" vertical="center"/>
    </xf>
    <xf numFmtId="0" fontId="4" fillId="0" borderId="0" xfId="0" applyFont="1" applyAlignment="1">
      <alignment vertical="center"/>
    </xf>
    <xf numFmtId="3" fontId="4" fillId="0" borderId="0" xfId="0" applyNumberFormat="1" applyFont="1" applyAlignment="1">
      <alignment vertical="center"/>
    </xf>
    <xf numFmtId="166" fontId="4" fillId="0" borderId="0" xfId="0" applyNumberFormat="1" applyFont="1" applyAlignment="1">
      <alignment vertical="center"/>
    </xf>
    <xf numFmtId="0" fontId="39" fillId="0" borderId="0" xfId="0" applyFont="1" applyAlignment="1">
      <alignment horizontal="center" vertical="center"/>
    </xf>
    <xf numFmtId="0" fontId="12" fillId="0" borderId="0" xfId="0" applyFont="1" applyAlignment="1">
      <alignment horizontal="right" vertical="center" readingOrder="2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40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 readingOrder="2"/>
    </xf>
    <xf numFmtId="0" fontId="33" fillId="0" borderId="0" xfId="0" applyFont="1" applyBorder="1" applyAlignment="1">
      <alignment horizontal="center" vertical="center" wrapText="1"/>
    </xf>
    <xf numFmtId="0" fontId="33" fillId="0" borderId="1" xfId="0" applyFont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 readingOrder="1"/>
    </xf>
    <xf numFmtId="0" fontId="4" fillId="0" borderId="1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0" fontId="13" fillId="0" borderId="0" xfId="0" applyFont="1" applyFill="1" applyAlignment="1">
      <alignment horizontal="right" vertical="center" readingOrder="2"/>
    </xf>
    <xf numFmtId="0" fontId="4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2" fillId="0" borderId="0" xfId="0" applyFont="1" applyFill="1" applyAlignment="1">
      <alignment horizontal="right" vertical="center" readingOrder="2"/>
    </xf>
    <xf numFmtId="0" fontId="41" fillId="0" borderId="0" xfId="0" applyFont="1" applyAlignment="1">
      <alignment horizontal="center" vertical="center"/>
    </xf>
    <xf numFmtId="0" fontId="41" fillId="0" borderId="0" xfId="0" applyFont="1" applyFill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7" fillId="0" borderId="0" xfId="0" applyFont="1" applyFill="1" applyAlignment="1">
      <alignment horizontal="right" vertical="center" readingOrder="2"/>
    </xf>
    <xf numFmtId="0" fontId="37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right" vertical="center" wrapText="1"/>
    </xf>
    <xf numFmtId="0" fontId="19" fillId="0" borderId="0" xfId="0" applyFont="1" applyFill="1" applyAlignment="1">
      <alignment horizontal="right" vertical="center" readingOrder="2"/>
    </xf>
    <xf numFmtId="166" fontId="42" fillId="0" borderId="0" xfId="0" applyNumberFormat="1" applyFont="1" applyFill="1" applyAlignment="1">
      <alignment horizontal="center" vertical="center"/>
    </xf>
    <xf numFmtId="166" fontId="5" fillId="0" borderId="1" xfId="0" applyNumberFormat="1" applyFont="1" applyFill="1" applyBorder="1" applyAlignment="1">
      <alignment horizontal="center" vertical="center"/>
    </xf>
    <xf numFmtId="166" fontId="5" fillId="0" borderId="0" xfId="0" applyNumberFormat="1" applyFont="1" applyFill="1" applyBorder="1" applyAlignment="1">
      <alignment horizontal="right" vertical="center"/>
    </xf>
    <xf numFmtId="166" fontId="5" fillId="0" borderId="1" xfId="0" applyNumberFormat="1" applyFont="1" applyFill="1" applyBorder="1" applyAlignment="1">
      <alignment horizontal="right" vertical="center"/>
    </xf>
    <xf numFmtId="166" fontId="21" fillId="0" borderId="0" xfId="0" applyNumberFormat="1" applyFont="1" applyFill="1" applyAlignment="1">
      <alignment horizontal="right" vertical="center" readingOrder="2"/>
    </xf>
    <xf numFmtId="166" fontId="37" fillId="0" borderId="0" xfId="0" applyNumberFormat="1" applyFont="1" applyFill="1" applyAlignment="1">
      <alignment horizontal="center" vertical="center"/>
    </xf>
    <xf numFmtId="0" fontId="28" fillId="0" borderId="0" xfId="0" applyFont="1" applyFill="1" applyAlignment="1">
      <alignment horizontal="right" readingOrder="2"/>
    </xf>
    <xf numFmtId="0" fontId="43" fillId="0" borderId="0" xfId="0" applyFont="1" applyFill="1" applyAlignment="1">
      <alignment horizontal="center" vertical="center"/>
    </xf>
    <xf numFmtId="0" fontId="26" fillId="0" borderId="0" xfId="0" applyFont="1" applyFill="1" applyBorder="1" applyAlignment="1">
      <alignment horizontal="right" vertical="center"/>
    </xf>
    <xf numFmtId="0" fontId="26" fillId="0" borderId="1" xfId="0" applyFont="1" applyFill="1" applyBorder="1" applyAlignment="1">
      <alignment horizontal="right" vertical="center"/>
    </xf>
    <xf numFmtId="0" fontId="26" fillId="0" borderId="1" xfId="0" applyFont="1" applyFill="1" applyBorder="1" applyAlignment="1">
      <alignment horizontal="center" vertical="center"/>
    </xf>
    <xf numFmtId="10" fontId="26" fillId="0" borderId="1" xfId="2" applyNumberFormat="1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 wrapText="1"/>
    </xf>
    <xf numFmtId="0" fontId="14" fillId="0" borderId="0" xfId="0" applyFont="1" applyFill="1" applyAlignment="1">
      <alignment horizontal="right" vertical="center" readingOrder="2"/>
    </xf>
    <xf numFmtId="0" fontId="6" fillId="0" borderId="0" xfId="0" applyFont="1" applyFill="1" applyAlignment="1">
      <alignment horizontal="right"/>
    </xf>
    <xf numFmtId="178" fontId="6" fillId="0" borderId="0" xfId="0" applyNumberFormat="1" applyFont="1" applyFill="1" applyAlignment="1">
      <alignment horizontal="center"/>
    </xf>
    <xf numFmtId="178" fontId="6" fillId="0" borderId="0" xfId="0" applyNumberFormat="1" applyFont="1" applyFill="1" applyAlignment="1">
      <alignment horizontal="right"/>
    </xf>
    <xf numFmtId="165" fontId="6" fillId="0" borderId="0" xfId="1" applyNumberFormat="1" applyFont="1" applyFill="1" applyAlignment="1">
      <alignment horizontal="right"/>
    </xf>
  </cellXfs>
  <cellStyles count="4">
    <cellStyle name="Comma" xfId="1" builtinId="3"/>
    <cellStyle name="Normal" xfId="0" builtinId="0"/>
    <cellStyle name="Normal 3" xfId="3" xr:uid="{00000000-0005-0000-0000-000002000000}"/>
    <cellStyle name="Percent" xfId="2" builtinId="5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59999389629810485"/>
  </sheetPr>
  <dimension ref="A1:AD70"/>
  <sheetViews>
    <sheetView rightToLeft="1" tabSelected="1" view="pageBreakPreview" zoomScale="50" zoomScaleNormal="70" zoomScaleSheetLayoutView="50" zoomScalePageLayoutView="60" workbookViewId="0">
      <pane ySplit="1" topLeftCell="A44" activePane="bottomLeft" state="frozen"/>
      <selection activeCell="K36" sqref="K36"/>
      <selection pane="bottomLeft" activeCell="Q27" sqref="Q27"/>
    </sheetView>
  </sheetViews>
  <sheetFormatPr defaultColWidth="9.140625" defaultRowHeight="22.5" x14ac:dyDescent="0.25"/>
  <cols>
    <col min="1" max="1" width="35.5703125" style="1" customWidth="1"/>
    <col min="2" max="2" width="1.140625" style="1" customWidth="1"/>
    <col min="3" max="3" width="16.140625" style="1" bestFit="1" customWidth="1"/>
    <col min="4" max="4" width="1.140625" style="1" customWidth="1"/>
    <col min="5" max="5" width="22.5703125" style="1" customWidth="1"/>
    <col min="6" max="6" width="1.140625" style="1" customWidth="1"/>
    <col min="7" max="7" width="24.85546875" style="1" customWidth="1"/>
    <col min="8" max="8" width="1.140625" style="1" customWidth="1"/>
    <col min="9" max="9" width="16" style="1" customWidth="1"/>
    <col min="10" max="10" width="1.140625" style="1" customWidth="1"/>
    <col min="11" max="11" width="21.85546875" style="1" customWidth="1"/>
    <col min="12" max="12" width="1.140625" style="1" customWidth="1"/>
    <col min="13" max="13" width="16.28515625" style="1" bestFit="1" customWidth="1"/>
    <col min="14" max="14" width="1.140625" style="1" customWidth="1"/>
    <col min="15" max="15" width="20.5703125" style="1" customWidth="1"/>
    <col min="16" max="16" width="1.140625" style="1" customWidth="1"/>
    <col min="17" max="17" width="15.85546875" style="1" customWidth="1"/>
    <col min="18" max="18" width="1.140625" style="1" customWidth="1"/>
    <col min="19" max="19" width="14.28515625" style="1" customWidth="1"/>
    <col min="20" max="20" width="1.140625" style="1" customWidth="1"/>
    <col min="21" max="21" width="23.5703125" style="1" bestFit="1" customWidth="1"/>
    <col min="22" max="22" width="1.140625" style="1" customWidth="1"/>
    <col min="23" max="23" width="27.42578125" style="1" bestFit="1" customWidth="1"/>
    <col min="24" max="24" width="1.140625" style="1" customWidth="1"/>
    <col min="25" max="25" width="18.140625" style="1" customWidth="1"/>
    <col min="26" max="26" width="9.140625" style="1" customWidth="1"/>
    <col min="27" max="27" width="6.85546875" style="1" customWidth="1"/>
    <col min="28" max="28" width="20.28515625" style="1" customWidth="1"/>
    <col min="29" max="29" width="10.85546875" style="1" customWidth="1"/>
    <col min="30" max="30" width="1" style="1" customWidth="1"/>
    <col min="31" max="45" width="9" style="1" customWidth="1"/>
    <col min="46" max="16384" width="9.140625" style="1"/>
  </cols>
  <sheetData>
    <row r="1" spans="1:30" ht="25.5" customHeight="1" x14ac:dyDescent="0.25">
      <c r="A1" s="254" t="s">
        <v>158</v>
      </c>
      <c r="B1" s="254"/>
      <c r="C1" s="254"/>
      <c r="D1" s="254"/>
      <c r="E1" s="254"/>
      <c r="F1" s="254"/>
      <c r="G1" s="254"/>
      <c r="H1" s="254"/>
      <c r="I1" s="254"/>
      <c r="J1" s="254"/>
      <c r="K1" s="254"/>
      <c r="L1" s="254"/>
      <c r="M1" s="254"/>
      <c r="N1" s="254"/>
      <c r="O1" s="254"/>
      <c r="P1" s="254"/>
      <c r="Q1" s="254"/>
      <c r="R1" s="254"/>
      <c r="S1" s="254"/>
      <c r="T1" s="254"/>
      <c r="U1" s="254"/>
      <c r="V1" s="254"/>
      <c r="W1" s="254"/>
      <c r="X1" s="254"/>
      <c r="Y1" s="254"/>
    </row>
    <row r="2" spans="1:30" ht="25.5" customHeight="1" x14ac:dyDescent="0.25">
      <c r="A2" s="254" t="s">
        <v>0</v>
      </c>
      <c r="B2" s="254"/>
      <c r="C2" s="254"/>
      <c r="D2" s="254"/>
      <c r="E2" s="254"/>
      <c r="F2" s="254"/>
      <c r="G2" s="254"/>
      <c r="H2" s="254"/>
      <c r="I2" s="254"/>
      <c r="J2" s="254"/>
      <c r="K2" s="254"/>
      <c r="L2" s="254"/>
      <c r="M2" s="254"/>
      <c r="N2" s="254"/>
      <c r="O2" s="254"/>
      <c r="P2" s="254"/>
      <c r="Q2" s="254"/>
      <c r="R2" s="254"/>
      <c r="S2" s="254"/>
      <c r="T2" s="254"/>
      <c r="U2" s="254"/>
      <c r="V2" s="254"/>
      <c r="W2" s="254"/>
      <c r="X2" s="254"/>
      <c r="Y2" s="254"/>
    </row>
    <row r="3" spans="1:30" ht="25.5" customHeight="1" x14ac:dyDescent="0.25">
      <c r="A3" s="254" t="s">
        <v>435</v>
      </c>
      <c r="B3" s="254"/>
      <c r="C3" s="254"/>
      <c r="D3" s="254"/>
      <c r="E3" s="254"/>
      <c r="F3" s="254"/>
      <c r="G3" s="254"/>
      <c r="H3" s="254"/>
      <c r="I3" s="254"/>
      <c r="J3" s="254"/>
      <c r="K3" s="254"/>
      <c r="L3" s="254"/>
      <c r="M3" s="254"/>
      <c r="N3" s="254"/>
      <c r="O3" s="254"/>
      <c r="P3" s="254"/>
      <c r="Q3" s="254"/>
      <c r="R3" s="254"/>
      <c r="S3" s="254"/>
      <c r="T3" s="254"/>
      <c r="U3" s="254"/>
      <c r="V3" s="254"/>
      <c r="W3" s="254"/>
      <c r="X3" s="254"/>
      <c r="Y3" s="254"/>
    </row>
    <row r="4" spans="1:30" ht="44.25" customHeight="1" x14ac:dyDescent="0.25">
      <c r="A4" s="204" t="s">
        <v>70</v>
      </c>
      <c r="B4" s="203"/>
      <c r="C4" s="203"/>
      <c r="D4" s="203"/>
      <c r="E4" s="203"/>
      <c r="F4" s="203"/>
      <c r="G4" s="203"/>
      <c r="H4" s="203"/>
      <c r="I4" s="203"/>
      <c r="J4" s="203"/>
      <c r="K4" s="203"/>
      <c r="L4" s="203"/>
      <c r="M4" s="203"/>
      <c r="N4" s="203"/>
      <c r="O4" s="203"/>
      <c r="P4" s="203"/>
      <c r="Q4" s="203"/>
      <c r="R4" s="203"/>
      <c r="S4" s="203"/>
      <c r="T4" s="203"/>
      <c r="U4" s="203"/>
      <c r="V4" s="203"/>
      <c r="W4" s="203"/>
      <c r="X4" s="203"/>
      <c r="Y4" s="203"/>
    </row>
    <row r="5" spans="1:30" ht="39" customHeight="1" x14ac:dyDescent="0.25">
      <c r="A5" s="255" t="s">
        <v>71</v>
      </c>
      <c r="B5" s="255"/>
      <c r="C5" s="255"/>
    </row>
    <row r="6" spans="1:30" ht="24" x14ac:dyDescent="0.25">
      <c r="A6" s="257" t="s">
        <v>1</v>
      </c>
      <c r="C6" s="256" t="s">
        <v>370</v>
      </c>
      <c r="D6" s="256" t="s">
        <v>2</v>
      </c>
      <c r="E6" s="256" t="s">
        <v>2</v>
      </c>
      <c r="F6" s="256" t="s">
        <v>2</v>
      </c>
      <c r="G6" s="256" t="s">
        <v>2</v>
      </c>
      <c r="I6" s="256" t="s">
        <v>3</v>
      </c>
      <c r="J6" s="256" t="s">
        <v>3</v>
      </c>
      <c r="K6" s="256" t="s">
        <v>3</v>
      </c>
      <c r="L6" s="256" t="s">
        <v>3</v>
      </c>
      <c r="M6" s="256" t="s">
        <v>3</v>
      </c>
      <c r="N6" s="256" t="s">
        <v>3</v>
      </c>
      <c r="O6" s="256" t="s">
        <v>3</v>
      </c>
      <c r="Q6" s="256" t="s">
        <v>436</v>
      </c>
      <c r="R6" s="256" t="s">
        <v>4</v>
      </c>
      <c r="S6" s="256" t="s">
        <v>4</v>
      </c>
      <c r="T6" s="256" t="s">
        <v>4</v>
      </c>
      <c r="U6" s="256" t="s">
        <v>4</v>
      </c>
      <c r="V6" s="256" t="s">
        <v>4</v>
      </c>
      <c r="W6" s="256" t="s">
        <v>4</v>
      </c>
      <c r="X6" s="256" t="s">
        <v>4</v>
      </c>
      <c r="Y6" s="256" t="s">
        <v>4</v>
      </c>
    </row>
    <row r="7" spans="1:30" ht="21.75" customHeight="1" x14ac:dyDescent="0.25">
      <c r="A7" s="257" t="s">
        <v>1</v>
      </c>
      <c r="C7" s="257" t="s">
        <v>5</v>
      </c>
      <c r="E7" s="257" t="s">
        <v>6</v>
      </c>
      <c r="G7" s="257" t="s">
        <v>7</v>
      </c>
      <c r="I7" s="256" t="s">
        <v>8</v>
      </c>
      <c r="J7" s="256" t="s">
        <v>8</v>
      </c>
      <c r="K7" s="256" t="s">
        <v>8</v>
      </c>
      <c r="M7" s="256" t="s">
        <v>9</v>
      </c>
      <c r="N7" s="256" t="s">
        <v>9</v>
      </c>
      <c r="O7" s="256" t="s">
        <v>9</v>
      </c>
      <c r="Q7" s="257" t="s">
        <v>5</v>
      </c>
      <c r="S7" s="257" t="s">
        <v>10</v>
      </c>
      <c r="U7" s="257" t="s">
        <v>6</v>
      </c>
      <c r="W7" s="257" t="s">
        <v>7</v>
      </c>
      <c r="Y7" s="258" t="s">
        <v>11</v>
      </c>
    </row>
    <row r="8" spans="1:30" ht="41.25" customHeight="1" x14ac:dyDescent="0.25">
      <c r="A8" s="256" t="s">
        <v>1</v>
      </c>
      <c r="C8" s="256" t="s">
        <v>5</v>
      </c>
      <c r="E8" s="256" t="s">
        <v>6</v>
      </c>
      <c r="G8" s="256" t="s">
        <v>7</v>
      </c>
      <c r="I8" s="256" t="s">
        <v>5</v>
      </c>
      <c r="K8" s="256" t="s">
        <v>6</v>
      </c>
      <c r="M8" s="256" t="s">
        <v>5</v>
      </c>
      <c r="O8" s="256" t="s">
        <v>12</v>
      </c>
      <c r="Q8" s="256" t="s">
        <v>5</v>
      </c>
      <c r="S8" s="256" t="s">
        <v>10</v>
      </c>
      <c r="U8" s="256" t="s">
        <v>6</v>
      </c>
      <c r="W8" s="256" t="s">
        <v>7</v>
      </c>
      <c r="Y8" s="259" t="s">
        <v>11</v>
      </c>
      <c r="Z8" s="26"/>
      <c r="AD8" s="26">
        <v>29920312089766</v>
      </c>
    </row>
    <row r="9" spans="1:30" ht="39" customHeight="1" x14ac:dyDescent="0.25">
      <c r="A9" s="134" t="s">
        <v>332</v>
      </c>
      <c r="C9" s="40">
        <v>35000000</v>
      </c>
      <c r="D9" s="40"/>
      <c r="E9" s="207">
        <v>81846513742</v>
      </c>
      <c r="F9" s="207"/>
      <c r="G9" s="207">
        <v>69409541250</v>
      </c>
      <c r="H9" s="40"/>
      <c r="I9" s="41">
        <v>0</v>
      </c>
      <c r="J9" s="41"/>
      <c r="K9" s="41">
        <v>0</v>
      </c>
      <c r="L9" s="40"/>
      <c r="M9" s="41">
        <v>0</v>
      </c>
      <c r="N9" s="41"/>
      <c r="O9" s="41">
        <v>0</v>
      </c>
      <c r="P9" s="40"/>
      <c r="Q9" s="41">
        <v>35000000</v>
      </c>
      <c r="R9" s="41"/>
      <c r="S9" s="41">
        <v>2180</v>
      </c>
      <c r="T9" s="41"/>
      <c r="U9" s="207">
        <v>81846513742</v>
      </c>
      <c r="V9" s="207"/>
      <c r="W9" s="207">
        <v>75846015000</v>
      </c>
      <c r="Y9" s="42">
        <f>W9/$AD$8</f>
        <v>2.5349339529764634E-3</v>
      </c>
      <c r="Z9" s="43"/>
      <c r="AA9" s="42"/>
      <c r="AB9" s="26"/>
    </row>
    <row r="10" spans="1:30" ht="39" customHeight="1" x14ac:dyDescent="0.25">
      <c r="A10" s="134" t="s">
        <v>159</v>
      </c>
      <c r="C10" s="40">
        <v>21600000</v>
      </c>
      <c r="D10" s="40"/>
      <c r="E10" s="207">
        <v>102007913262</v>
      </c>
      <c r="F10" s="207"/>
      <c r="G10" s="207">
        <v>74656335960</v>
      </c>
      <c r="H10" s="40"/>
      <c r="I10" s="41">
        <v>0</v>
      </c>
      <c r="J10" s="41"/>
      <c r="K10" s="41">
        <v>0</v>
      </c>
      <c r="L10" s="40"/>
      <c r="M10" s="41">
        <v>0</v>
      </c>
      <c r="N10" s="41"/>
      <c r="O10" s="41">
        <v>0</v>
      </c>
      <c r="P10" s="40"/>
      <c r="Q10" s="41">
        <v>21600000</v>
      </c>
      <c r="R10" s="41"/>
      <c r="S10" s="207">
        <v>3631</v>
      </c>
      <c r="T10" s="207"/>
      <c r="U10" s="207">
        <v>102007913262</v>
      </c>
      <c r="V10" s="207"/>
      <c r="W10" s="207">
        <v>77962943880</v>
      </c>
      <c r="Y10" s="42">
        <f>W10/$AD$8</f>
        <v>2.6056861855617672E-3</v>
      </c>
      <c r="Z10" s="43"/>
      <c r="AA10" s="42"/>
    </row>
    <row r="11" spans="1:30" ht="39" customHeight="1" x14ac:dyDescent="0.25">
      <c r="A11" s="134" t="s">
        <v>160</v>
      </c>
      <c r="C11" s="40">
        <v>4200000</v>
      </c>
      <c r="D11" s="40"/>
      <c r="E11" s="207">
        <v>12021321371</v>
      </c>
      <c r="F11" s="207"/>
      <c r="G11" s="207">
        <v>7239467340</v>
      </c>
      <c r="H11" s="40"/>
      <c r="I11" s="41">
        <v>0</v>
      </c>
      <c r="J11" s="41"/>
      <c r="K11" s="41">
        <v>0</v>
      </c>
      <c r="L11" s="40"/>
      <c r="M11" s="41">
        <v>0</v>
      </c>
      <c r="N11" s="41"/>
      <c r="O11" s="41">
        <v>0</v>
      </c>
      <c r="P11" s="40"/>
      <c r="Q11" s="41">
        <v>4200000</v>
      </c>
      <c r="R11" s="41"/>
      <c r="S11" s="207">
        <v>1836</v>
      </c>
      <c r="T11" s="207"/>
      <c r="U11" s="207">
        <v>12021321371</v>
      </c>
      <c r="V11" s="207"/>
      <c r="W11" s="207">
        <v>7665318360</v>
      </c>
      <c r="Y11" s="42">
        <f t="shared" ref="Y11:Y58" si="0">W11/$AD$8</f>
        <v>2.5619112317420848E-4</v>
      </c>
      <c r="Z11" s="43"/>
      <c r="AA11" s="42"/>
    </row>
    <row r="12" spans="1:30" ht="39" customHeight="1" x14ac:dyDescent="0.25">
      <c r="A12" s="134" t="s">
        <v>161</v>
      </c>
      <c r="C12" s="40">
        <v>110000000</v>
      </c>
      <c r="D12" s="40"/>
      <c r="E12" s="207">
        <v>201078744480</v>
      </c>
      <c r="F12" s="207"/>
      <c r="G12" s="207">
        <v>239794681500</v>
      </c>
      <c r="H12" s="40"/>
      <c r="I12" s="41">
        <v>0</v>
      </c>
      <c r="J12" s="41"/>
      <c r="K12" s="41">
        <v>0</v>
      </c>
      <c r="L12" s="40"/>
      <c r="M12" s="41">
        <v>0</v>
      </c>
      <c r="N12" s="41"/>
      <c r="O12" s="41">
        <v>0</v>
      </c>
      <c r="P12" s="40"/>
      <c r="Q12" s="41">
        <v>110000000</v>
      </c>
      <c r="R12" s="41"/>
      <c r="S12" s="207">
        <v>2225</v>
      </c>
      <c r="T12" s="207"/>
      <c r="U12" s="207">
        <v>201078744480</v>
      </c>
      <c r="V12" s="207"/>
      <c r="W12" s="207">
        <v>243293737500</v>
      </c>
      <c r="Y12" s="42">
        <f t="shared" si="0"/>
        <v>8.1313903668543842E-3</v>
      </c>
      <c r="Z12" s="43"/>
      <c r="AA12" s="42"/>
    </row>
    <row r="13" spans="1:30" ht="39" customHeight="1" x14ac:dyDescent="0.25">
      <c r="A13" s="134" t="s">
        <v>162</v>
      </c>
      <c r="C13" s="40">
        <v>38137</v>
      </c>
      <c r="D13" s="40"/>
      <c r="E13" s="207">
        <v>26720136</v>
      </c>
      <c r="F13" s="207"/>
      <c r="G13" s="207">
        <v>26537059.395</v>
      </c>
      <c r="H13" s="40"/>
      <c r="I13" s="41">
        <v>0</v>
      </c>
      <c r="J13" s="41"/>
      <c r="K13" s="41">
        <v>0</v>
      </c>
      <c r="L13" s="40"/>
      <c r="M13" s="41">
        <v>0</v>
      </c>
      <c r="N13" s="41"/>
      <c r="O13" s="41">
        <v>0</v>
      </c>
      <c r="P13" s="40"/>
      <c r="Q13" s="41">
        <v>38137</v>
      </c>
      <c r="R13" s="41"/>
      <c r="S13" s="207">
        <v>700</v>
      </c>
      <c r="T13" s="207"/>
      <c r="U13" s="207">
        <v>26720136</v>
      </c>
      <c r="V13" s="207"/>
      <c r="W13" s="207">
        <v>26537059.395</v>
      </c>
      <c r="Y13" s="42">
        <f t="shared" si="0"/>
        <v>8.8692455196938892E-7</v>
      </c>
      <c r="Z13" s="43"/>
      <c r="AA13" s="42"/>
    </row>
    <row r="14" spans="1:30" ht="39" customHeight="1" x14ac:dyDescent="0.25">
      <c r="A14" s="134" t="s">
        <v>333</v>
      </c>
      <c r="C14" s="40">
        <v>33000000</v>
      </c>
      <c r="D14" s="40"/>
      <c r="E14" s="207">
        <v>232517066012</v>
      </c>
      <c r="F14" s="207"/>
      <c r="G14" s="207">
        <v>210599433000</v>
      </c>
      <c r="H14" s="40"/>
      <c r="I14" s="41">
        <v>0</v>
      </c>
      <c r="J14" s="41"/>
      <c r="K14" s="41">
        <v>0</v>
      </c>
      <c r="L14" s="40"/>
      <c r="M14" s="41">
        <v>0</v>
      </c>
      <c r="N14" s="41"/>
      <c r="O14" s="41">
        <v>0</v>
      </c>
      <c r="P14" s="40"/>
      <c r="Q14" s="41">
        <v>33000000</v>
      </c>
      <c r="R14" s="41"/>
      <c r="S14" s="207">
        <v>5830</v>
      </c>
      <c r="T14" s="207"/>
      <c r="U14" s="207">
        <v>232517066012</v>
      </c>
      <c r="V14" s="207"/>
      <c r="W14" s="207">
        <v>191245279500</v>
      </c>
      <c r="Y14" s="42">
        <f t="shared" si="0"/>
        <v>6.3918210119677825E-3</v>
      </c>
      <c r="Z14" s="43"/>
      <c r="AA14" s="42"/>
    </row>
    <row r="15" spans="1:30" ht="39" customHeight="1" x14ac:dyDescent="0.25">
      <c r="A15" s="134" t="s">
        <v>113</v>
      </c>
      <c r="C15" s="40">
        <v>21686689</v>
      </c>
      <c r="D15" s="40"/>
      <c r="E15" s="207">
        <v>152611597622</v>
      </c>
      <c r="F15" s="207"/>
      <c r="G15" s="207">
        <v>175694873583.668</v>
      </c>
      <c r="H15" s="40"/>
      <c r="I15" s="41">
        <v>0</v>
      </c>
      <c r="J15" s="41"/>
      <c r="K15" s="41">
        <v>0</v>
      </c>
      <c r="L15" s="40"/>
      <c r="M15" s="41">
        <v>0</v>
      </c>
      <c r="N15" s="41"/>
      <c r="O15" s="41">
        <v>0</v>
      </c>
      <c r="P15" s="40"/>
      <c r="Q15" s="41">
        <v>21686689</v>
      </c>
      <c r="R15" s="41"/>
      <c r="S15" s="207">
        <v>7080</v>
      </c>
      <c r="T15" s="207"/>
      <c r="U15" s="207">
        <v>152611597622</v>
      </c>
      <c r="V15" s="207"/>
      <c r="W15" s="207">
        <v>152628184659.186</v>
      </c>
      <c r="Y15" s="42">
        <f t="shared" si="0"/>
        <v>5.1011561711413848E-3</v>
      </c>
      <c r="Z15" s="43"/>
      <c r="AA15" s="42"/>
    </row>
    <row r="16" spans="1:30" ht="39" customHeight="1" x14ac:dyDescent="0.25">
      <c r="A16" s="134" t="s">
        <v>163</v>
      </c>
      <c r="C16" s="40">
        <v>19962752</v>
      </c>
      <c r="D16" s="40"/>
      <c r="E16" s="207">
        <v>246554852346</v>
      </c>
      <c r="F16" s="207"/>
      <c r="G16" s="207">
        <v>335760033745.15198</v>
      </c>
      <c r="H16" s="40"/>
      <c r="I16" s="41">
        <v>0</v>
      </c>
      <c r="J16" s="41"/>
      <c r="K16" s="41">
        <v>0</v>
      </c>
      <c r="L16" s="40"/>
      <c r="M16" s="41">
        <v>0</v>
      </c>
      <c r="N16" s="41"/>
      <c r="O16" s="41">
        <v>0</v>
      </c>
      <c r="P16" s="40"/>
      <c r="Q16" s="41">
        <v>19962752</v>
      </c>
      <c r="R16" s="41"/>
      <c r="S16" s="207">
        <v>15060</v>
      </c>
      <c r="T16" s="207"/>
      <c r="U16" s="207">
        <v>246554852346</v>
      </c>
      <c r="V16" s="207"/>
      <c r="W16" s="207">
        <v>298850242801.53601</v>
      </c>
      <c r="Y16" s="42">
        <f t="shared" si="0"/>
        <v>9.9882060690053877E-3</v>
      </c>
      <c r="Z16" s="43"/>
      <c r="AA16" s="42"/>
    </row>
    <row r="17" spans="1:27" ht="39" customHeight="1" x14ac:dyDescent="0.25">
      <c r="A17" s="134" t="s">
        <v>164</v>
      </c>
      <c r="C17" s="40">
        <v>3211526</v>
      </c>
      <c r="D17" s="40"/>
      <c r="E17" s="207">
        <v>36718226015</v>
      </c>
      <c r="F17" s="207"/>
      <c r="G17" s="207">
        <v>43107212426.310898</v>
      </c>
      <c r="H17" s="40"/>
      <c r="I17" s="41">
        <v>0</v>
      </c>
      <c r="J17" s="41"/>
      <c r="K17" s="41">
        <v>0</v>
      </c>
      <c r="L17" s="40"/>
      <c r="M17" s="41">
        <v>0</v>
      </c>
      <c r="N17" s="41"/>
      <c r="O17" s="41">
        <v>0</v>
      </c>
      <c r="P17" s="40"/>
      <c r="Q17" s="41">
        <v>3211526</v>
      </c>
      <c r="R17" s="41"/>
      <c r="S17" s="207">
        <v>12380</v>
      </c>
      <c r="T17" s="207"/>
      <c r="U17" s="207">
        <v>36718226015</v>
      </c>
      <c r="V17" s="207"/>
      <c r="W17" s="207">
        <v>39522127663.314003</v>
      </c>
      <c r="Y17" s="42">
        <f t="shared" si="0"/>
        <v>1.3209129485261025E-3</v>
      </c>
      <c r="Z17" s="43"/>
      <c r="AA17" s="42"/>
    </row>
    <row r="18" spans="1:27" ht="39" customHeight="1" x14ac:dyDescent="0.25">
      <c r="A18" s="134" t="s">
        <v>165</v>
      </c>
      <c r="C18" s="40">
        <v>1000000</v>
      </c>
      <c r="D18" s="40"/>
      <c r="E18" s="207">
        <v>67075014063</v>
      </c>
      <c r="F18" s="207"/>
      <c r="G18" s="207">
        <v>98410950000</v>
      </c>
      <c r="H18" s="40"/>
      <c r="I18" s="41">
        <v>0</v>
      </c>
      <c r="J18" s="41"/>
      <c r="K18" s="41">
        <v>0</v>
      </c>
      <c r="L18" s="40"/>
      <c r="M18" s="41">
        <v>0</v>
      </c>
      <c r="N18" s="41"/>
      <c r="O18" s="41">
        <v>0</v>
      </c>
      <c r="P18" s="40"/>
      <c r="Q18" s="41">
        <v>1000000</v>
      </c>
      <c r="R18" s="41"/>
      <c r="S18" s="207">
        <v>95840</v>
      </c>
      <c r="T18" s="207"/>
      <c r="U18" s="207">
        <v>67075014063</v>
      </c>
      <c r="V18" s="207"/>
      <c r="W18" s="207">
        <v>95269752000</v>
      </c>
      <c r="Y18" s="42">
        <f t="shared" si="0"/>
        <v>3.18411625233636E-3</v>
      </c>
      <c r="Z18" s="43"/>
      <c r="AA18" s="42"/>
    </row>
    <row r="19" spans="1:27" ht="39" customHeight="1" x14ac:dyDescent="0.25">
      <c r="A19" s="134" t="s">
        <v>166</v>
      </c>
      <c r="C19" s="40">
        <v>200000</v>
      </c>
      <c r="D19" s="40"/>
      <c r="E19" s="207">
        <v>12613759912</v>
      </c>
      <c r="F19" s="207"/>
      <c r="G19" s="207">
        <v>15707978100</v>
      </c>
      <c r="H19" s="40"/>
      <c r="I19" s="41">
        <v>0</v>
      </c>
      <c r="J19" s="41"/>
      <c r="K19" s="41">
        <v>0</v>
      </c>
      <c r="L19" s="40"/>
      <c r="M19" s="41">
        <v>-200000</v>
      </c>
      <c r="N19" s="41"/>
      <c r="O19" s="41">
        <v>14321585597</v>
      </c>
      <c r="P19" s="40"/>
      <c r="Q19" s="41">
        <v>0</v>
      </c>
      <c r="R19" s="41"/>
      <c r="S19" s="207">
        <v>0</v>
      </c>
      <c r="T19" s="207"/>
      <c r="U19" s="207">
        <v>0</v>
      </c>
      <c r="V19" s="207"/>
      <c r="W19" s="207">
        <v>0</v>
      </c>
      <c r="Y19" s="42">
        <f t="shared" si="0"/>
        <v>0</v>
      </c>
      <c r="Z19" s="43"/>
      <c r="AA19" s="42"/>
    </row>
    <row r="20" spans="1:27" ht="39" customHeight="1" x14ac:dyDescent="0.25">
      <c r="A20" s="134" t="s">
        <v>302</v>
      </c>
      <c r="C20" s="40">
        <v>416473</v>
      </c>
      <c r="D20" s="40"/>
      <c r="E20" s="207">
        <v>8111019334</v>
      </c>
      <c r="F20" s="207"/>
      <c r="G20" s="207">
        <v>7588528086.9645004</v>
      </c>
      <c r="H20" s="40"/>
      <c r="I20" s="41">
        <v>249883</v>
      </c>
      <c r="J20" s="41"/>
      <c r="K20" s="41">
        <v>0</v>
      </c>
      <c r="L20" s="40"/>
      <c r="M20" s="41">
        <v>0</v>
      </c>
      <c r="N20" s="41"/>
      <c r="O20" s="41">
        <v>0</v>
      </c>
      <c r="P20" s="40"/>
      <c r="Q20" s="41">
        <v>666356</v>
      </c>
      <c r="R20" s="41"/>
      <c r="S20" s="207">
        <v>16910</v>
      </c>
      <c r="T20" s="207"/>
      <c r="U20" s="207">
        <v>12977240876</v>
      </c>
      <c r="V20" s="207"/>
      <c r="W20" s="207">
        <v>11201034884.238001</v>
      </c>
      <c r="Y20" s="42">
        <f t="shared" si="0"/>
        <v>3.7436223427860649E-4</v>
      </c>
      <c r="Z20" s="43"/>
      <c r="AA20" s="42"/>
    </row>
    <row r="21" spans="1:27" ht="39" customHeight="1" x14ac:dyDescent="0.25">
      <c r="A21" s="134" t="s">
        <v>357</v>
      </c>
      <c r="C21" s="40">
        <v>249883</v>
      </c>
      <c r="D21" s="40"/>
      <c r="E21" s="207">
        <v>4616338542</v>
      </c>
      <c r="F21" s="207"/>
      <c r="G21" s="207">
        <v>3944531594.862</v>
      </c>
      <c r="H21" s="40"/>
      <c r="I21" s="41">
        <v>0</v>
      </c>
      <c r="J21" s="41"/>
      <c r="K21" s="41">
        <v>0</v>
      </c>
      <c r="L21" s="40"/>
      <c r="M21" s="41">
        <v>-249883</v>
      </c>
      <c r="N21" s="41"/>
      <c r="O21" s="41">
        <v>0</v>
      </c>
      <c r="P21" s="40"/>
      <c r="Q21" s="41">
        <v>0</v>
      </c>
      <c r="R21" s="41"/>
      <c r="S21" s="207">
        <v>0</v>
      </c>
      <c r="T21" s="207"/>
      <c r="U21" s="207">
        <v>0</v>
      </c>
      <c r="V21" s="207"/>
      <c r="W21" s="207">
        <v>0</v>
      </c>
      <c r="Y21" s="42">
        <f t="shared" si="0"/>
        <v>0</v>
      </c>
      <c r="Z21" s="43"/>
      <c r="AA21" s="42"/>
    </row>
    <row r="22" spans="1:27" ht="39" customHeight="1" x14ac:dyDescent="0.25">
      <c r="A22" s="134" t="s">
        <v>167</v>
      </c>
      <c r="C22" s="40">
        <v>700</v>
      </c>
      <c r="D22" s="40"/>
      <c r="E22" s="207">
        <v>22213800</v>
      </c>
      <c r="F22" s="207"/>
      <c r="G22" s="207">
        <v>8489187</v>
      </c>
      <c r="H22" s="40"/>
      <c r="I22" s="41">
        <v>0</v>
      </c>
      <c r="J22" s="41"/>
      <c r="K22" s="41">
        <v>0</v>
      </c>
      <c r="L22" s="40"/>
      <c r="M22" s="41">
        <v>0</v>
      </c>
      <c r="N22" s="41"/>
      <c r="O22" s="41">
        <v>0</v>
      </c>
      <c r="P22" s="40"/>
      <c r="Q22" s="41">
        <v>0</v>
      </c>
      <c r="R22" s="41"/>
      <c r="S22" s="207">
        <v>0</v>
      </c>
      <c r="T22" s="207"/>
      <c r="U22" s="207">
        <v>0</v>
      </c>
      <c r="V22" s="207"/>
      <c r="W22" s="207">
        <v>0</v>
      </c>
      <c r="Y22" s="42">
        <f t="shared" si="0"/>
        <v>0</v>
      </c>
      <c r="Z22" s="43"/>
      <c r="AA22" s="42"/>
    </row>
    <row r="23" spans="1:27" ht="39" customHeight="1" x14ac:dyDescent="0.25">
      <c r="A23" s="134" t="s">
        <v>168</v>
      </c>
      <c r="C23" s="40">
        <v>450000</v>
      </c>
      <c r="D23" s="40"/>
      <c r="E23" s="207">
        <v>8357400000</v>
      </c>
      <c r="F23" s="207"/>
      <c r="G23" s="207">
        <v>7541857350</v>
      </c>
      <c r="H23" s="40"/>
      <c r="I23" s="41">
        <v>0</v>
      </c>
      <c r="J23" s="41"/>
      <c r="K23" s="41">
        <v>0</v>
      </c>
      <c r="L23" s="40"/>
      <c r="M23" s="41">
        <v>0</v>
      </c>
      <c r="N23" s="41"/>
      <c r="O23" s="41">
        <v>0</v>
      </c>
      <c r="P23" s="40"/>
      <c r="Q23" s="41">
        <v>450000</v>
      </c>
      <c r="R23" s="41"/>
      <c r="S23" s="207">
        <v>14400</v>
      </c>
      <c r="T23" s="207"/>
      <c r="U23" s="207">
        <v>8357400000</v>
      </c>
      <c r="V23" s="207"/>
      <c r="W23" s="207">
        <v>6441444000</v>
      </c>
      <c r="Y23" s="42">
        <f t="shared" si="0"/>
        <v>2.1528665812958696E-4</v>
      </c>
      <c r="Z23" s="43"/>
      <c r="AA23" s="42"/>
    </row>
    <row r="24" spans="1:27" ht="39" customHeight="1" x14ac:dyDescent="0.25">
      <c r="A24" s="134" t="s">
        <v>299</v>
      </c>
      <c r="C24" s="40">
        <v>49779419</v>
      </c>
      <c r="D24" s="40"/>
      <c r="E24" s="207">
        <v>136342867039</v>
      </c>
      <c r="F24" s="207"/>
      <c r="G24" s="207">
        <v>127320354538.73199</v>
      </c>
      <c r="H24" s="40"/>
      <c r="I24" s="41">
        <v>250000000</v>
      </c>
      <c r="J24" s="41"/>
      <c r="K24" s="41">
        <v>625167500000</v>
      </c>
      <c r="L24" s="40"/>
      <c r="M24" s="41">
        <v>0</v>
      </c>
      <c r="N24" s="41"/>
      <c r="O24" s="41">
        <v>0</v>
      </c>
      <c r="P24" s="40"/>
      <c r="Q24" s="41">
        <v>299779419</v>
      </c>
      <c r="R24" s="41"/>
      <c r="S24" s="207">
        <v>2660</v>
      </c>
      <c r="T24" s="207"/>
      <c r="U24" s="207">
        <v>761510367039</v>
      </c>
      <c r="V24" s="207"/>
      <c r="W24" s="207">
        <v>792668645675.48706</v>
      </c>
      <c r="Y24" s="42">
        <f t="shared" si="0"/>
        <v>2.6492659678727513E-2</v>
      </c>
      <c r="Z24" s="43"/>
      <c r="AA24" s="42"/>
    </row>
    <row r="25" spans="1:27" ht="39" customHeight="1" x14ac:dyDescent="0.25">
      <c r="A25" s="134" t="s">
        <v>169</v>
      </c>
      <c r="C25" s="40">
        <v>267009</v>
      </c>
      <c r="D25" s="40"/>
      <c r="E25" s="207">
        <v>92570651694</v>
      </c>
      <c r="F25" s="207"/>
      <c r="G25" s="207">
        <v>106158107451.358</v>
      </c>
      <c r="H25" s="40"/>
      <c r="I25" s="41">
        <v>0</v>
      </c>
      <c r="J25" s="41"/>
      <c r="K25" s="41">
        <v>0</v>
      </c>
      <c r="L25" s="40"/>
      <c r="M25" s="41">
        <v>-267009</v>
      </c>
      <c r="N25" s="41"/>
      <c r="O25" s="41">
        <v>107979376801.59</v>
      </c>
      <c r="P25" s="40"/>
      <c r="Q25" s="41">
        <v>0</v>
      </c>
      <c r="R25" s="41"/>
      <c r="S25" s="207">
        <v>0</v>
      </c>
      <c r="T25" s="207"/>
      <c r="U25" s="207">
        <v>0</v>
      </c>
      <c r="V25" s="207"/>
      <c r="W25" s="207">
        <v>0</v>
      </c>
      <c r="Y25" s="42">
        <f t="shared" si="0"/>
        <v>0</v>
      </c>
      <c r="Z25" s="43"/>
      <c r="AA25" s="42"/>
    </row>
    <row r="26" spans="1:27" ht="39" customHeight="1" x14ac:dyDescent="0.25">
      <c r="A26" s="134" t="s">
        <v>170</v>
      </c>
      <c r="C26" s="40">
        <v>1377958</v>
      </c>
      <c r="D26" s="40"/>
      <c r="E26" s="207">
        <v>516844173698</v>
      </c>
      <c r="F26" s="207"/>
      <c r="G26" s="207">
        <v>548077438101.66199</v>
      </c>
      <c r="H26" s="40"/>
      <c r="I26" s="41">
        <v>0</v>
      </c>
      <c r="J26" s="41"/>
      <c r="K26" s="41">
        <v>0</v>
      </c>
      <c r="L26" s="40"/>
      <c r="M26" s="41">
        <v>0</v>
      </c>
      <c r="N26" s="41"/>
      <c r="O26" s="41">
        <v>0</v>
      </c>
      <c r="P26" s="40"/>
      <c r="Q26" s="41">
        <v>1377958</v>
      </c>
      <c r="R26" s="41"/>
      <c r="S26" s="207">
        <v>411700</v>
      </c>
      <c r="T26" s="207"/>
      <c r="U26" s="207">
        <v>516844173698</v>
      </c>
      <c r="V26" s="207"/>
      <c r="W26" s="207">
        <v>565943775859.35999</v>
      </c>
      <c r="Y26" s="42">
        <f t="shared" si="0"/>
        <v>1.8915035851278319E-2</v>
      </c>
      <c r="Z26" s="43"/>
      <c r="AA26" s="42"/>
    </row>
    <row r="27" spans="1:27" ht="39" customHeight="1" x14ac:dyDescent="0.25">
      <c r="A27" s="134" t="s">
        <v>171</v>
      </c>
      <c r="C27" s="40">
        <v>942481</v>
      </c>
      <c r="D27" s="40"/>
      <c r="E27" s="207">
        <v>365497444829</v>
      </c>
      <c r="F27" s="207"/>
      <c r="G27" s="207">
        <v>377497946808.40002</v>
      </c>
      <c r="H27" s="40"/>
      <c r="I27" s="41">
        <v>0</v>
      </c>
      <c r="J27" s="41"/>
      <c r="K27" s="41">
        <v>0</v>
      </c>
      <c r="L27" s="40"/>
      <c r="M27" s="41">
        <v>-3772</v>
      </c>
      <c r="N27" s="41"/>
      <c r="O27" s="41">
        <v>1525410039.72</v>
      </c>
      <c r="P27" s="40"/>
      <c r="Q27" s="41">
        <v>938709</v>
      </c>
      <c r="R27" s="41"/>
      <c r="S27" s="207">
        <v>411700</v>
      </c>
      <c r="T27" s="207"/>
      <c r="U27" s="207">
        <v>364034649970</v>
      </c>
      <c r="V27" s="207"/>
      <c r="W27" s="207">
        <v>385538975711.28003</v>
      </c>
      <c r="Y27" s="42">
        <f t="shared" si="0"/>
        <v>1.288552654646776E-2</v>
      </c>
      <c r="Z27" s="43"/>
      <c r="AA27" s="42"/>
    </row>
    <row r="28" spans="1:27" ht="39" customHeight="1" x14ac:dyDescent="0.25">
      <c r="A28" s="134" t="s">
        <v>172</v>
      </c>
      <c r="C28" s="40">
        <v>574800</v>
      </c>
      <c r="D28" s="40"/>
      <c r="E28" s="207">
        <v>243192209388</v>
      </c>
      <c r="F28" s="207"/>
      <c r="G28" s="207">
        <v>247546194636.48001</v>
      </c>
      <c r="H28" s="40"/>
      <c r="I28" s="41">
        <v>0</v>
      </c>
      <c r="J28" s="41"/>
      <c r="K28" s="41">
        <v>0</v>
      </c>
      <c r="L28" s="40"/>
      <c r="M28" s="41">
        <v>0</v>
      </c>
      <c r="N28" s="41"/>
      <c r="O28" s="41">
        <v>0</v>
      </c>
      <c r="P28" s="40"/>
      <c r="Q28" s="41">
        <v>574800</v>
      </c>
      <c r="R28" s="41"/>
      <c r="S28" s="207">
        <v>439325</v>
      </c>
      <c r="T28" s="207"/>
      <c r="U28" s="207">
        <v>243192209388</v>
      </c>
      <c r="V28" s="207"/>
      <c r="W28" s="207">
        <v>251917952376</v>
      </c>
      <c r="Y28" s="42">
        <f t="shared" si="0"/>
        <v>8.4196298360860507E-3</v>
      </c>
      <c r="Z28" s="43"/>
      <c r="AA28" s="42"/>
    </row>
    <row r="29" spans="1:27" ht="39" customHeight="1" x14ac:dyDescent="0.25">
      <c r="A29" s="134" t="s">
        <v>173</v>
      </c>
      <c r="C29" s="40">
        <v>178768</v>
      </c>
      <c r="D29" s="40"/>
      <c r="E29" s="207">
        <v>62242415862</v>
      </c>
      <c r="F29" s="207"/>
      <c r="G29" s="207">
        <v>71603091155.199997</v>
      </c>
      <c r="H29" s="40"/>
      <c r="I29" s="41">
        <v>0</v>
      </c>
      <c r="J29" s="41"/>
      <c r="K29" s="41">
        <v>0</v>
      </c>
      <c r="L29" s="40"/>
      <c r="M29" s="41">
        <v>0</v>
      </c>
      <c r="N29" s="41"/>
      <c r="O29" s="41">
        <v>0</v>
      </c>
      <c r="P29" s="40"/>
      <c r="Q29" s="41">
        <v>178768</v>
      </c>
      <c r="R29" s="41"/>
      <c r="S29" s="207">
        <v>411700</v>
      </c>
      <c r="T29" s="207"/>
      <c r="U29" s="207">
        <v>62242415862</v>
      </c>
      <c r="V29" s="207"/>
      <c r="W29" s="207">
        <v>73422148514.559998</v>
      </c>
      <c r="Y29" s="42">
        <f t="shared" si="0"/>
        <v>2.453923217588143E-3</v>
      </c>
      <c r="Z29" s="43"/>
      <c r="AA29" s="42"/>
    </row>
    <row r="30" spans="1:27" ht="39" customHeight="1" x14ac:dyDescent="0.25">
      <c r="A30" s="134" t="s">
        <v>174</v>
      </c>
      <c r="C30" s="40">
        <v>2052822</v>
      </c>
      <c r="D30" s="40"/>
      <c r="E30" s="207">
        <v>783379902161</v>
      </c>
      <c r="F30" s="207"/>
      <c r="G30" s="207">
        <v>822229933720.80005</v>
      </c>
      <c r="H30" s="40"/>
      <c r="I30" s="41">
        <v>0</v>
      </c>
      <c r="J30" s="41"/>
      <c r="K30" s="41">
        <v>0</v>
      </c>
      <c r="L30" s="40"/>
      <c r="M30" s="41">
        <v>-750000</v>
      </c>
      <c r="N30" s="41"/>
      <c r="O30" s="41">
        <v>303398125000</v>
      </c>
      <c r="P30" s="40"/>
      <c r="Q30" s="41">
        <v>1302822</v>
      </c>
      <c r="R30" s="41"/>
      <c r="S30" s="207">
        <v>411700</v>
      </c>
      <c r="T30" s="207"/>
      <c r="U30" s="207">
        <v>497171489244</v>
      </c>
      <c r="V30" s="207"/>
      <c r="W30" s="207">
        <v>535084525038.23999</v>
      </c>
      <c r="Y30" s="42">
        <f t="shared" si="0"/>
        <v>1.788365453652007E-2</v>
      </c>
      <c r="Z30" s="43"/>
      <c r="AA30" s="42"/>
    </row>
    <row r="31" spans="1:27" s="180" customFormat="1" ht="39" customHeight="1" x14ac:dyDescent="0.25">
      <c r="A31" s="177" t="s">
        <v>147</v>
      </c>
      <c r="B31" s="177"/>
      <c r="C31" s="176"/>
      <c r="D31" s="176"/>
      <c r="E31" s="181">
        <f>SUM(E9:E30)</f>
        <v>3366248365308</v>
      </c>
      <c r="F31" s="176"/>
      <c r="G31" s="181">
        <f>SUM(G9:G30)</f>
        <v>3589923516595.9844</v>
      </c>
      <c r="H31" s="176">
        <f>SUM(H9:H30)</f>
        <v>0</v>
      </c>
      <c r="I31" s="176"/>
      <c r="J31" s="176">
        <f>SUM(J9:J30)</f>
        <v>0</v>
      </c>
      <c r="K31" s="181">
        <f>SUM(K9:K30)</f>
        <v>625167500000</v>
      </c>
      <c r="L31" s="176"/>
      <c r="M31" s="176"/>
      <c r="N31" s="176">
        <f>SUM(N9:N30)</f>
        <v>0</v>
      </c>
      <c r="O31" s="181">
        <f>SUM(O9:O30)</f>
        <v>427224497438.31</v>
      </c>
      <c r="P31" s="176">
        <f>SUM(P9:P30)</f>
        <v>0</v>
      </c>
      <c r="Q31" s="176"/>
      <c r="R31" s="176">
        <f>SUM(R9:R30)</f>
        <v>0</v>
      </c>
      <c r="S31" s="176"/>
      <c r="T31" s="176">
        <f t="shared" ref="T31:Y31" si="1">SUM(T9:T30)</f>
        <v>0</v>
      </c>
      <c r="U31" s="181">
        <f>SUM(U9:U30)</f>
        <v>3598787915126</v>
      </c>
      <c r="V31" s="176">
        <f t="shared" si="1"/>
        <v>0</v>
      </c>
      <c r="W31" s="181">
        <f t="shared" si="1"/>
        <v>3804528640482.5957</v>
      </c>
      <c r="X31" s="177">
        <f t="shared" si="1"/>
        <v>0</v>
      </c>
      <c r="Y31" s="182">
        <f t="shared" si="1"/>
        <v>0.12715537956517184</v>
      </c>
      <c r="Z31" s="179"/>
      <c r="AA31" s="178"/>
    </row>
    <row r="32" spans="1:27" ht="25.5" customHeight="1" x14ac:dyDescent="0.25">
      <c r="A32" s="254" t="s">
        <v>158</v>
      </c>
      <c r="B32" s="254"/>
      <c r="C32" s="254"/>
      <c r="D32" s="254"/>
      <c r="E32" s="254"/>
      <c r="F32" s="254"/>
      <c r="G32" s="254"/>
      <c r="H32" s="254"/>
      <c r="I32" s="254"/>
      <c r="J32" s="254"/>
      <c r="K32" s="254"/>
      <c r="L32" s="254"/>
      <c r="M32" s="254"/>
      <c r="N32" s="254"/>
      <c r="O32" s="254"/>
      <c r="P32" s="254"/>
      <c r="Q32" s="254"/>
      <c r="R32" s="254"/>
      <c r="S32" s="254"/>
      <c r="T32" s="254"/>
      <c r="U32" s="254"/>
      <c r="V32" s="254"/>
      <c r="W32" s="254"/>
      <c r="X32" s="254"/>
      <c r="Y32" s="254"/>
    </row>
    <row r="33" spans="1:27" ht="25.5" customHeight="1" x14ac:dyDescent="0.25">
      <c r="A33" s="254" t="s">
        <v>0</v>
      </c>
      <c r="B33" s="254"/>
      <c r="C33" s="254"/>
      <c r="D33" s="254"/>
      <c r="E33" s="254"/>
      <c r="F33" s="254"/>
      <c r="G33" s="254"/>
      <c r="H33" s="254"/>
      <c r="I33" s="254"/>
      <c r="J33" s="254"/>
      <c r="K33" s="254"/>
      <c r="L33" s="254"/>
      <c r="M33" s="254"/>
      <c r="N33" s="254"/>
      <c r="O33" s="254"/>
      <c r="P33" s="254"/>
      <c r="Q33" s="254"/>
      <c r="R33" s="254"/>
      <c r="S33" s="254"/>
      <c r="T33" s="254"/>
      <c r="U33" s="254"/>
      <c r="V33" s="254"/>
      <c r="W33" s="254"/>
      <c r="X33" s="254"/>
      <c r="Y33" s="254"/>
    </row>
    <row r="34" spans="1:27" ht="25.5" customHeight="1" x14ac:dyDescent="0.25">
      <c r="A34" s="254" t="str">
        <f>A3</f>
        <v>برای ماه منتهی به 1401/05/31</v>
      </c>
      <c r="B34" s="254"/>
      <c r="C34" s="254"/>
      <c r="D34" s="254"/>
      <c r="E34" s="254"/>
      <c r="F34" s="254"/>
      <c r="G34" s="254"/>
      <c r="H34" s="254"/>
      <c r="I34" s="254"/>
      <c r="J34" s="254"/>
      <c r="K34" s="254"/>
      <c r="L34" s="254"/>
      <c r="M34" s="254"/>
      <c r="N34" s="254"/>
      <c r="O34" s="254"/>
      <c r="P34" s="254"/>
      <c r="Q34" s="254"/>
      <c r="R34" s="254"/>
      <c r="S34" s="254"/>
      <c r="T34" s="254"/>
      <c r="U34" s="254"/>
      <c r="V34" s="254"/>
      <c r="W34" s="254"/>
      <c r="X34" s="254"/>
      <c r="Y34" s="254"/>
    </row>
    <row r="35" spans="1:27" ht="39" customHeight="1" x14ac:dyDescent="0.25">
      <c r="A35" s="134" t="s">
        <v>298</v>
      </c>
      <c r="C35" s="40"/>
      <c r="D35" s="40"/>
      <c r="E35" s="40">
        <f>E31</f>
        <v>3366248365308</v>
      </c>
      <c r="F35" s="40"/>
      <c r="G35" s="40">
        <f t="shared" ref="G35:Y35" si="2">G31</f>
        <v>3589923516595.9844</v>
      </c>
      <c r="H35" s="40">
        <f t="shared" si="2"/>
        <v>0</v>
      </c>
      <c r="I35" s="41">
        <f t="shared" si="2"/>
        <v>0</v>
      </c>
      <c r="J35" s="41">
        <f t="shared" si="2"/>
        <v>0</v>
      </c>
      <c r="K35" s="41">
        <f t="shared" si="2"/>
        <v>625167500000</v>
      </c>
      <c r="L35" s="40">
        <f t="shared" si="2"/>
        <v>0</v>
      </c>
      <c r="M35" s="41">
        <f t="shared" si="2"/>
        <v>0</v>
      </c>
      <c r="N35" s="41">
        <f t="shared" si="2"/>
        <v>0</v>
      </c>
      <c r="O35" s="41">
        <f t="shared" si="2"/>
        <v>427224497438.31</v>
      </c>
      <c r="P35" s="40">
        <f t="shared" si="2"/>
        <v>0</v>
      </c>
      <c r="Q35" s="41">
        <f t="shared" si="2"/>
        <v>0</v>
      </c>
      <c r="R35" s="41">
        <f t="shared" si="2"/>
        <v>0</v>
      </c>
      <c r="S35" s="41">
        <f t="shared" si="2"/>
        <v>0</v>
      </c>
      <c r="T35" s="41">
        <f t="shared" si="2"/>
        <v>0</v>
      </c>
      <c r="U35" s="40">
        <f>U31</f>
        <v>3598787915126</v>
      </c>
      <c r="V35" s="41">
        <f t="shared" si="2"/>
        <v>0</v>
      </c>
      <c r="W35" s="40">
        <f t="shared" si="2"/>
        <v>3804528640482.5957</v>
      </c>
      <c r="X35" s="1">
        <f t="shared" si="2"/>
        <v>0</v>
      </c>
      <c r="Y35" s="42">
        <f t="shared" si="2"/>
        <v>0.12715537956517184</v>
      </c>
      <c r="Z35" s="43"/>
      <c r="AA35" s="42"/>
    </row>
    <row r="36" spans="1:27" ht="39" customHeight="1" x14ac:dyDescent="0.25">
      <c r="A36" s="134" t="s">
        <v>175</v>
      </c>
      <c r="C36" s="40">
        <v>859254</v>
      </c>
      <c r="D36" s="40"/>
      <c r="E36" s="207">
        <v>343969814705</v>
      </c>
      <c r="F36" s="207"/>
      <c r="G36" s="207">
        <v>341758080873.52802</v>
      </c>
      <c r="H36" s="40"/>
      <c r="I36" s="41">
        <v>0</v>
      </c>
      <c r="J36" s="41"/>
      <c r="K36" s="41">
        <v>0</v>
      </c>
      <c r="L36" s="40"/>
      <c r="M36" s="41">
        <v>0</v>
      </c>
      <c r="N36" s="41"/>
      <c r="O36" s="41">
        <v>0</v>
      </c>
      <c r="P36" s="40"/>
      <c r="Q36" s="41">
        <v>859254</v>
      </c>
      <c r="R36" s="41"/>
      <c r="S36" s="40">
        <v>411700</v>
      </c>
      <c r="T36" s="41"/>
      <c r="U36" s="207">
        <v>343969814705</v>
      </c>
      <c r="V36" s="207"/>
      <c r="W36" s="207">
        <v>352905860107.67999</v>
      </c>
      <c r="Y36" s="42">
        <f t="shared" si="0"/>
        <v>1.1794858925565439E-2</v>
      </c>
      <c r="Z36" s="43"/>
      <c r="AA36" s="42"/>
    </row>
    <row r="37" spans="1:27" ht="39" customHeight="1" x14ac:dyDescent="0.25">
      <c r="A37" s="134" t="s">
        <v>176</v>
      </c>
      <c r="C37" s="40">
        <v>23796</v>
      </c>
      <c r="D37" s="40"/>
      <c r="E37" s="207">
        <v>9678297204</v>
      </c>
      <c r="F37" s="207"/>
      <c r="G37" s="207">
        <v>10447485312.959999</v>
      </c>
      <c r="H37" s="40"/>
      <c r="I37" s="41">
        <v>0</v>
      </c>
      <c r="J37" s="41"/>
      <c r="K37" s="41">
        <v>0</v>
      </c>
      <c r="L37" s="40"/>
      <c r="M37" s="41">
        <v>-23796</v>
      </c>
      <c r="N37" s="41"/>
      <c r="O37" s="41">
        <v>10160343374</v>
      </c>
      <c r="P37" s="40"/>
      <c r="Q37" s="41">
        <v>0</v>
      </c>
      <c r="R37" s="41"/>
      <c r="S37" s="40">
        <v>0</v>
      </c>
      <c r="T37" s="41"/>
      <c r="U37" s="207">
        <v>0</v>
      </c>
      <c r="V37" s="207"/>
      <c r="W37" s="207">
        <v>0</v>
      </c>
      <c r="Y37" s="42">
        <f t="shared" si="0"/>
        <v>0</v>
      </c>
      <c r="Z37" s="43"/>
      <c r="AA37" s="42"/>
    </row>
    <row r="38" spans="1:27" ht="39" customHeight="1" x14ac:dyDescent="0.25">
      <c r="A38" s="134" t="s">
        <v>177</v>
      </c>
      <c r="C38" s="40">
        <v>1375819</v>
      </c>
      <c r="D38" s="40"/>
      <c r="E38" s="207">
        <v>534981616774</v>
      </c>
      <c r="F38" s="207"/>
      <c r="G38" s="207">
        <v>551065589311.59998</v>
      </c>
      <c r="H38" s="40"/>
      <c r="I38" s="41">
        <v>0</v>
      </c>
      <c r="J38" s="41"/>
      <c r="K38" s="41">
        <v>0</v>
      </c>
      <c r="L38" s="40"/>
      <c r="M38" s="41">
        <v>-375819</v>
      </c>
      <c r="N38" s="41"/>
      <c r="O38" s="41">
        <v>151982522724.69</v>
      </c>
      <c r="P38" s="40"/>
      <c r="Q38" s="41">
        <v>1000000</v>
      </c>
      <c r="R38" s="41"/>
      <c r="S38" s="40">
        <v>411700</v>
      </c>
      <c r="T38" s="41"/>
      <c r="U38" s="207">
        <v>388845928697</v>
      </c>
      <c r="V38" s="207"/>
      <c r="W38" s="207">
        <v>410711920000</v>
      </c>
      <c r="Y38" s="42">
        <f t="shared" si="0"/>
        <v>1.3726859491565286E-2</v>
      </c>
      <c r="Z38" s="43"/>
      <c r="AA38" s="42"/>
    </row>
    <row r="39" spans="1:27" ht="39" customHeight="1" x14ac:dyDescent="0.25">
      <c r="A39" s="134" t="s">
        <v>96</v>
      </c>
      <c r="C39" s="40">
        <v>11521222</v>
      </c>
      <c r="D39" s="40"/>
      <c r="E39" s="207">
        <v>13486977291</v>
      </c>
      <c r="F39" s="207"/>
      <c r="G39" s="207">
        <v>10570815082.959299</v>
      </c>
      <c r="H39" s="40"/>
      <c r="I39" s="41">
        <v>0</v>
      </c>
      <c r="J39" s="41"/>
      <c r="K39" s="41">
        <v>0</v>
      </c>
      <c r="L39" s="40"/>
      <c r="M39" s="41">
        <v>0</v>
      </c>
      <c r="N39" s="41"/>
      <c r="O39" s="41">
        <v>0</v>
      </c>
      <c r="P39" s="40"/>
      <c r="Q39" s="41">
        <v>11521222</v>
      </c>
      <c r="R39" s="41"/>
      <c r="S39" s="40">
        <v>956</v>
      </c>
      <c r="T39" s="41"/>
      <c r="U39" s="207">
        <v>13486977291</v>
      </c>
      <c r="V39" s="207"/>
      <c r="W39" s="207">
        <v>10948753217.0196</v>
      </c>
      <c r="Y39" s="42">
        <f t="shared" si="0"/>
        <v>3.6593044832458589E-4</v>
      </c>
      <c r="Z39" s="43"/>
      <c r="AA39" s="42"/>
    </row>
    <row r="40" spans="1:27" ht="39" customHeight="1" x14ac:dyDescent="0.25">
      <c r="A40" s="134" t="s">
        <v>331</v>
      </c>
      <c r="C40" s="40">
        <v>5000000</v>
      </c>
      <c r="D40" s="40"/>
      <c r="E40" s="207">
        <v>62178453060</v>
      </c>
      <c r="F40" s="207"/>
      <c r="G40" s="207">
        <v>45974812500</v>
      </c>
      <c r="H40" s="40"/>
      <c r="I40" s="41">
        <v>0</v>
      </c>
      <c r="J40" s="41"/>
      <c r="K40" s="41">
        <v>0</v>
      </c>
      <c r="L40" s="40"/>
      <c r="M40" s="41">
        <v>0</v>
      </c>
      <c r="N40" s="41"/>
      <c r="O40" s="41">
        <v>0</v>
      </c>
      <c r="P40" s="40"/>
      <c r="Q40" s="41">
        <v>5000000</v>
      </c>
      <c r="R40" s="41"/>
      <c r="S40" s="40">
        <v>8980</v>
      </c>
      <c r="T40" s="41"/>
      <c r="U40" s="207">
        <v>62178453060</v>
      </c>
      <c r="V40" s="207"/>
      <c r="W40" s="207">
        <v>44632845000</v>
      </c>
      <c r="Y40" s="42">
        <f t="shared" si="0"/>
        <v>1.4917239120398849E-3</v>
      </c>
      <c r="Z40" s="43"/>
      <c r="AA40" s="42"/>
    </row>
    <row r="41" spans="1:27" ht="39" customHeight="1" x14ac:dyDescent="0.25">
      <c r="A41" s="134" t="s">
        <v>179</v>
      </c>
      <c r="C41" s="40">
        <v>3000000</v>
      </c>
      <c r="D41" s="40"/>
      <c r="E41" s="207">
        <v>53754083089</v>
      </c>
      <c r="F41" s="207"/>
      <c r="G41" s="207">
        <v>42853495500</v>
      </c>
      <c r="H41" s="40"/>
      <c r="I41" s="41">
        <v>0</v>
      </c>
      <c r="J41" s="41"/>
      <c r="K41" s="41">
        <v>0</v>
      </c>
      <c r="L41" s="40"/>
      <c r="M41" s="41">
        <v>0</v>
      </c>
      <c r="N41" s="41"/>
      <c r="O41" s="41">
        <v>0</v>
      </c>
      <c r="P41" s="40"/>
      <c r="Q41" s="41">
        <v>3000000</v>
      </c>
      <c r="R41" s="41"/>
      <c r="S41" s="40">
        <v>13700</v>
      </c>
      <c r="T41" s="41"/>
      <c r="U41" s="207">
        <v>53754083089</v>
      </c>
      <c r="V41" s="207"/>
      <c r="W41" s="207">
        <v>40855455000</v>
      </c>
      <c r="Y41" s="42">
        <v>6.9625545911636689E-4</v>
      </c>
      <c r="Z41" s="43"/>
      <c r="AA41" s="42"/>
    </row>
    <row r="42" spans="1:27" ht="39" customHeight="1" x14ac:dyDescent="0.25">
      <c r="A42" s="134" t="s">
        <v>114</v>
      </c>
      <c r="C42" s="40">
        <v>1000000</v>
      </c>
      <c r="D42" s="40"/>
      <c r="E42" s="207">
        <v>11925655289</v>
      </c>
      <c r="F42" s="207"/>
      <c r="G42" s="207">
        <v>13608544500</v>
      </c>
      <c r="H42" s="40"/>
      <c r="I42" s="41">
        <v>0</v>
      </c>
      <c r="J42" s="41"/>
      <c r="K42" s="41">
        <v>0</v>
      </c>
      <c r="L42" s="40"/>
      <c r="M42" s="41">
        <v>0</v>
      </c>
      <c r="N42" s="41"/>
      <c r="O42" s="41">
        <v>0</v>
      </c>
      <c r="P42" s="40"/>
      <c r="Q42" s="41">
        <v>1000000</v>
      </c>
      <c r="R42" s="41"/>
      <c r="S42" s="40">
        <v>11260</v>
      </c>
      <c r="T42" s="41"/>
      <c r="U42" s="207">
        <v>11925655289</v>
      </c>
      <c r="V42" s="207"/>
      <c r="W42" s="207">
        <v>11193003000</v>
      </c>
      <c r="Y42" s="42">
        <v>6.9625545911636689E-4</v>
      </c>
      <c r="Z42" s="43"/>
      <c r="AA42" s="42"/>
    </row>
    <row r="43" spans="1:27" ht="39" customHeight="1" x14ac:dyDescent="0.25">
      <c r="A43" s="134" t="s">
        <v>180</v>
      </c>
      <c r="C43" s="40">
        <v>885810</v>
      </c>
      <c r="D43" s="40"/>
      <c r="E43" s="207">
        <v>15951267781</v>
      </c>
      <c r="F43" s="207"/>
      <c r="G43" s="207">
        <v>18385663308.84</v>
      </c>
      <c r="H43" s="40"/>
      <c r="I43" s="41">
        <v>0</v>
      </c>
      <c r="J43" s="41"/>
      <c r="K43" s="41">
        <v>0</v>
      </c>
      <c r="L43" s="40"/>
      <c r="M43" s="41">
        <v>0</v>
      </c>
      <c r="N43" s="41"/>
      <c r="O43" s="41">
        <v>0</v>
      </c>
      <c r="P43" s="40"/>
      <c r="Q43" s="41">
        <v>885810</v>
      </c>
      <c r="R43" s="41"/>
      <c r="S43" s="40">
        <v>19490</v>
      </c>
      <c r="T43" s="41"/>
      <c r="U43" s="207">
        <v>15951267781</v>
      </c>
      <c r="V43" s="207"/>
      <c r="W43" s="207">
        <v>17161713500.445</v>
      </c>
      <c r="Y43" s="42">
        <v>6.9625545911636689E-4</v>
      </c>
      <c r="Z43" s="43"/>
      <c r="AA43" s="42"/>
    </row>
    <row r="44" spans="1:27" ht="39" customHeight="1" x14ac:dyDescent="0.25">
      <c r="A44" s="134" t="s">
        <v>301</v>
      </c>
      <c r="C44" s="40">
        <v>1703050</v>
      </c>
      <c r="D44" s="40"/>
      <c r="E44" s="207">
        <v>13951192318</v>
      </c>
      <c r="F44" s="207"/>
      <c r="G44" s="207">
        <v>15693339222.674999</v>
      </c>
      <c r="H44" s="40"/>
      <c r="I44" s="41">
        <v>0</v>
      </c>
      <c r="J44" s="41"/>
      <c r="K44" s="41">
        <v>0</v>
      </c>
      <c r="L44" s="40"/>
      <c r="M44" s="41">
        <v>0</v>
      </c>
      <c r="N44" s="41"/>
      <c r="O44" s="41">
        <v>0</v>
      </c>
      <c r="P44" s="40"/>
      <c r="Q44" s="41">
        <v>1703050</v>
      </c>
      <c r="R44" s="41"/>
      <c r="S44" s="40">
        <v>8890</v>
      </c>
      <c r="T44" s="41"/>
      <c r="U44" s="207">
        <v>13951192318</v>
      </c>
      <c r="V44" s="207"/>
      <c r="W44" s="207">
        <v>15050030818.725</v>
      </c>
      <c r="Y44" s="42">
        <v>6.9625545911636689E-4</v>
      </c>
      <c r="Z44" s="43"/>
      <c r="AA44" s="42"/>
    </row>
    <row r="45" spans="1:27" ht="39" customHeight="1" x14ac:dyDescent="0.25">
      <c r="A45" s="134" t="s">
        <v>181</v>
      </c>
      <c r="C45" s="40">
        <v>899899</v>
      </c>
      <c r="D45" s="40"/>
      <c r="E45" s="207">
        <v>2988342016</v>
      </c>
      <c r="F45" s="207"/>
      <c r="G45" s="207">
        <v>3334862272.3415999</v>
      </c>
      <c r="H45" s="40"/>
      <c r="I45" s="41">
        <v>0</v>
      </c>
      <c r="J45" s="41"/>
      <c r="K45" s="41">
        <v>0</v>
      </c>
      <c r="L45" s="40"/>
      <c r="M45" s="41">
        <v>-899899</v>
      </c>
      <c r="N45" s="41"/>
      <c r="O45" s="41">
        <v>3244431072</v>
      </c>
      <c r="P45" s="40"/>
      <c r="Q45" s="41">
        <v>0</v>
      </c>
      <c r="R45" s="41"/>
      <c r="S45" s="40">
        <v>0</v>
      </c>
      <c r="T45" s="41"/>
      <c r="U45" s="207">
        <v>0</v>
      </c>
      <c r="V45" s="207"/>
      <c r="W45" s="207">
        <v>0</v>
      </c>
      <c r="Y45" s="42">
        <f t="shared" si="0"/>
        <v>0</v>
      </c>
      <c r="Z45" s="43"/>
      <c r="AA45" s="42"/>
    </row>
    <row r="46" spans="1:27" ht="39" customHeight="1" x14ac:dyDescent="0.25">
      <c r="A46" s="134" t="s">
        <v>182</v>
      </c>
      <c r="C46" s="40">
        <v>2011326</v>
      </c>
      <c r="D46" s="40"/>
      <c r="E46" s="207">
        <v>162458947538</v>
      </c>
      <c r="F46" s="207"/>
      <c r="G46" s="207">
        <v>161016344662.556</v>
      </c>
      <c r="H46" s="40"/>
      <c r="I46" s="41">
        <v>0</v>
      </c>
      <c r="J46" s="41"/>
      <c r="K46" s="41">
        <v>0</v>
      </c>
      <c r="L46" s="40"/>
      <c r="M46" s="41">
        <v>0</v>
      </c>
      <c r="N46" s="41"/>
      <c r="O46" s="41">
        <v>0</v>
      </c>
      <c r="P46" s="40"/>
      <c r="Q46" s="41">
        <v>2011326</v>
      </c>
      <c r="R46" s="41"/>
      <c r="S46" s="40">
        <v>73980</v>
      </c>
      <c r="T46" s="41"/>
      <c r="U46" s="207">
        <v>162458947538</v>
      </c>
      <c r="V46" s="207"/>
      <c r="W46" s="207">
        <v>148621199976.742</v>
      </c>
      <c r="Y46" s="42">
        <f t="shared" si="0"/>
        <v>4.9672342832137997E-3</v>
      </c>
      <c r="Z46" s="43"/>
      <c r="AA46" s="42"/>
    </row>
    <row r="47" spans="1:27" ht="39" customHeight="1" x14ac:dyDescent="0.25">
      <c r="A47" s="134" t="s">
        <v>334</v>
      </c>
      <c r="C47" s="40">
        <v>3300000</v>
      </c>
      <c r="D47" s="40"/>
      <c r="E47" s="207">
        <v>37456376075</v>
      </c>
      <c r="F47" s="207"/>
      <c r="G47" s="207">
        <v>36487619437.5</v>
      </c>
      <c r="H47" s="40"/>
      <c r="I47" s="41">
        <v>240000</v>
      </c>
      <c r="J47" s="41"/>
      <c r="K47" s="41">
        <v>2558964960</v>
      </c>
      <c r="L47" s="40"/>
      <c r="M47" s="41">
        <v>0</v>
      </c>
      <c r="N47" s="41"/>
      <c r="O47" s="41">
        <v>0</v>
      </c>
      <c r="P47" s="40"/>
      <c r="Q47" s="41">
        <v>3540000</v>
      </c>
      <c r="R47" s="41"/>
      <c r="S47" s="40">
        <v>11020</v>
      </c>
      <c r="T47" s="41"/>
      <c r="U47" s="207">
        <v>40015341035</v>
      </c>
      <c r="V47" s="207"/>
      <c r="W47" s="207">
        <v>38964474675</v>
      </c>
      <c r="Y47" s="42">
        <f t="shared" si="0"/>
        <v>1.3022750082987097E-3</v>
      </c>
      <c r="Z47" s="43"/>
      <c r="AA47" s="42"/>
    </row>
    <row r="48" spans="1:27" ht="39" customHeight="1" x14ac:dyDescent="0.25">
      <c r="A48" s="134" t="s">
        <v>183</v>
      </c>
      <c r="C48" s="40">
        <v>6000000</v>
      </c>
      <c r="D48" s="40"/>
      <c r="E48" s="207">
        <v>62722673941</v>
      </c>
      <c r="F48" s="207"/>
      <c r="G48" s="207">
        <v>67959202500</v>
      </c>
      <c r="H48" s="40"/>
      <c r="I48" s="41">
        <v>0</v>
      </c>
      <c r="J48" s="41"/>
      <c r="K48" s="41">
        <v>0</v>
      </c>
      <c r="L48" s="40"/>
      <c r="M48" s="41">
        <v>0</v>
      </c>
      <c r="N48" s="41"/>
      <c r="O48" s="41">
        <v>0</v>
      </c>
      <c r="P48" s="40"/>
      <c r="Q48" s="41">
        <v>6000000</v>
      </c>
      <c r="R48" s="41"/>
      <c r="S48" s="40">
        <v>10460</v>
      </c>
      <c r="T48" s="41"/>
      <c r="U48" s="207">
        <v>62722673941</v>
      </c>
      <c r="V48" s="207"/>
      <c r="W48" s="207">
        <v>62685472500</v>
      </c>
      <c r="Y48" s="42">
        <f t="shared" si="0"/>
        <v>2.0950808371227201E-3</v>
      </c>
      <c r="Z48" s="43"/>
      <c r="AA48" s="42"/>
    </row>
    <row r="49" spans="1:27" ht="39" customHeight="1" x14ac:dyDescent="0.25">
      <c r="A49" s="134" t="s">
        <v>300</v>
      </c>
      <c r="C49" s="40">
        <v>4350000</v>
      </c>
      <c r="D49" s="40"/>
      <c r="E49" s="207">
        <v>47334909983</v>
      </c>
      <c r="F49" s="207"/>
      <c r="G49" s="207">
        <v>45012484125</v>
      </c>
      <c r="H49" s="40"/>
      <c r="I49" s="41">
        <v>0</v>
      </c>
      <c r="J49" s="41"/>
      <c r="K49" s="41">
        <v>0</v>
      </c>
      <c r="L49" s="40"/>
      <c r="M49" s="41">
        <v>0</v>
      </c>
      <c r="N49" s="41"/>
      <c r="O49" s="41">
        <v>0</v>
      </c>
      <c r="P49" s="40"/>
      <c r="Q49" s="41">
        <v>4350000</v>
      </c>
      <c r="R49" s="41"/>
      <c r="S49" s="41">
        <v>10201</v>
      </c>
      <c r="T49" s="41"/>
      <c r="U49" s="41">
        <v>47334909983</v>
      </c>
      <c r="V49" s="41"/>
      <c r="W49" s="41">
        <v>44321655459.375</v>
      </c>
      <c r="Y49" s="42">
        <f t="shared" si="0"/>
        <v>1.4813233005859876E-3</v>
      </c>
      <c r="Z49" s="43"/>
      <c r="AA49" s="42"/>
    </row>
    <row r="50" spans="1:27" ht="39" customHeight="1" x14ac:dyDescent="0.25">
      <c r="A50" s="134" t="s">
        <v>184</v>
      </c>
      <c r="C50" s="40">
        <v>7706068</v>
      </c>
      <c r="D50" s="40"/>
      <c r="E50" s="207">
        <v>144713384303</v>
      </c>
      <c r="F50" s="207"/>
      <c r="G50" s="207">
        <v>181700245350.61099</v>
      </c>
      <c r="H50" s="40"/>
      <c r="I50" s="41">
        <v>0</v>
      </c>
      <c r="J50" s="41"/>
      <c r="K50" s="41">
        <v>0</v>
      </c>
      <c r="L50" s="40"/>
      <c r="M50" s="41">
        <v>0</v>
      </c>
      <c r="N50" s="41"/>
      <c r="O50" s="41">
        <v>0</v>
      </c>
      <c r="P50" s="40"/>
      <c r="Q50" s="41">
        <v>7706068</v>
      </c>
      <c r="R50" s="41"/>
      <c r="S50" s="40">
        <v>21700</v>
      </c>
      <c r="T50" s="41"/>
      <c r="U50" s="207">
        <v>144713384303</v>
      </c>
      <c r="V50" s="207"/>
      <c r="W50" s="207">
        <v>167029370673.06</v>
      </c>
      <c r="Y50" s="42">
        <f t="shared" si="0"/>
        <v>5.5824742125664874E-3</v>
      </c>
      <c r="Z50" s="43"/>
      <c r="AA50" s="42"/>
    </row>
    <row r="51" spans="1:27" ht="39" customHeight="1" x14ac:dyDescent="0.25">
      <c r="A51" s="134" t="s">
        <v>185</v>
      </c>
      <c r="C51" s="40">
        <v>9570000</v>
      </c>
      <c r="D51" s="40"/>
      <c r="E51" s="207">
        <v>110210395824</v>
      </c>
      <c r="F51" s="207"/>
      <c r="G51" s="207">
        <v>115659491062.5</v>
      </c>
      <c r="H51" s="40"/>
      <c r="I51" s="41">
        <v>0</v>
      </c>
      <c r="J51" s="41"/>
      <c r="K51" s="41">
        <v>0</v>
      </c>
      <c r="L51" s="40"/>
      <c r="M51" s="41">
        <v>0</v>
      </c>
      <c r="N51" s="41"/>
      <c r="O51" s="41">
        <v>0</v>
      </c>
      <c r="P51" s="40"/>
      <c r="Q51" s="41">
        <v>9570000</v>
      </c>
      <c r="R51" s="41"/>
      <c r="S51" s="41">
        <v>11820</v>
      </c>
      <c r="T51" s="41"/>
      <c r="U51" s="207">
        <v>110210395824</v>
      </c>
      <c r="V51" s="207"/>
      <c r="W51" s="207">
        <v>112983073087.5</v>
      </c>
      <c r="Y51" s="42">
        <f t="shared" si="0"/>
        <v>3.7761328407448311E-3</v>
      </c>
      <c r="Z51" s="43"/>
      <c r="AA51" s="42"/>
    </row>
    <row r="52" spans="1:27" ht="39" customHeight="1" x14ac:dyDescent="0.25">
      <c r="A52" s="134" t="s">
        <v>193</v>
      </c>
      <c r="C52" s="40">
        <v>21564</v>
      </c>
      <c r="D52" s="40"/>
      <c r="E52" s="207">
        <v>39363632745</v>
      </c>
      <c r="F52" s="207"/>
      <c r="G52" s="207">
        <v>42926160960</v>
      </c>
      <c r="H52" s="40"/>
      <c r="I52" s="41">
        <v>0</v>
      </c>
      <c r="J52" s="41"/>
      <c r="K52" s="41">
        <v>0</v>
      </c>
      <c r="L52" s="40"/>
      <c r="M52" s="41">
        <v>0</v>
      </c>
      <c r="N52" s="41"/>
      <c r="O52" s="41">
        <v>0</v>
      </c>
      <c r="P52" s="40"/>
      <c r="Q52" s="41">
        <v>21564</v>
      </c>
      <c r="R52" s="41"/>
      <c r="S52" s="40">
        <v>1973137</v>
      </c>
      <c r="T52" s="41"/>
      <c r="U52" s="207">
        <v>39363632745</v>
      </c>
      <c r="V52" s="207"/>
      <c r="W52" s="207">
        <v>42548726268</v>
      </c>
      <c r="Y52" s="42">
        <f t="shared" si="0"/>
        <v>1.4220682638719348E-3</v>
      </c>
      <c r="Z52" s="43"/>
      <c r="AA52" s="42"/>
    </row>
    <row r="53" spans="1:27" ht="39" customHeight="1" x14ac:dyDescent="0.25">
      <c r="A53" s="134" t="s">
        <v>94</v>
      </c>
      <c r="C53" s="40">
        <v>2000000</v>
      </c>
      <c r="D53" s="40"/>
      <c r="E53" s="207">
        <v>92148292383</v>
      </c>
      <c r="F53" s="207"/>
      <c r="G53" s="207">
        <v>84712941000</v>
      </c>
      <c r="H53" s="40"/>
      <c r="I53" s="41">
        <v>0</v>
      </c>
      <c r="J53" s="41"/>
      <c r="K53" s="41">
        <v>0</v>
      </c>
      <c r="L53" s="40"/>
      <c r="M53" s="41">
        <v>0</v>
      </c>
      <c r="N53" s="41"/>
      <c r="O53" s="41">
        <v>0</v>
      </c>
      <c r="P53" s="40"/>
      <c r="Q53" s="41">
        <v>2000000</v>
      </c>
      <c r="R53" s="41"/>
      <c r="S53" s="41">
        <v>38500</v>
      </c>
      <c r="T53" s="41"/>
      <c r="U53" s="207">
        <v>92148292383</v>
      </c>
      <c r="V53" s="207"/>
      <c r="W53" s="207">
        <v>76541850000</v>
      </c>
      <c r="Y53" s="42">
        <f t="shared" si="0"/>
        <v>2.5581902277744127E-3</v>
      </c>
      <c r="Z53" s="43"/>
      <c r="AA53" s="42"/>
    </row>
    <row r="54" spans="1:27" ht="39" customHeight="1" x14ac:dyDescent="0.25">
      <c r="A54" s="134" t="s">
        <v>187</v>
      </c>
      <c r="C54" s="40">
        <v>1850000</v>
      </c>
      <c r="D54" s="40"/>
      <c r="E54" s="207">
        <v>11210070164</v>
      </c>
      <c r="F54" s="207"/>
      <c r="G54" s="207">
        <v>12063790800</v>
      </c>
      <c r="H54" s="40"/>
      <c r="I54" s="41">
        <v>0</v>
      </c>
      <c r="J54" s="41"/>
      <c r="K54" s="41">
        <v>0</v>
      </c>
      <c r="L54" s="40"/>
      <c r="M54" s="41">
        <v>0</v>
      </c>
      <c r="N54" s="41"/>
      <c r="O54" s="41">
        <v>0</v>
      </c>
      <c r="P54" s="40"/>
      <c r="Q54" s="41">
        <v>1850000</v>
      </c>
      <c r="R54" s="41"/>
      <c r="S54" s="40">
        <v>6170</v>
      </c>
      <c r="T54" s="41"/>
      <c r="U54" s="207">
        <v>11210070164</v>
      </c>
      <c r="V54" s="207"/>
      <c r="W54" s="207">
        <v>11346583725</v>
      </c>
      <c r="Y54" s="42">
        <f t="shared" si="0"/>
        <v>3.7922678383027318E-4</v>
      </c>
      <c r="Z54" s="43"/>
      <c r="AA54" s="42"/>
    </row>
    <row r="55" spans="1:27" ht="39" customHeight="1" x14ac:dyDescent="0.25">
      <c r="A55" s="134" t="s">
        <v>356</v>
      </c>
      <c r="C55" s="41">
        <v>854656</v>
      </c>
      <c r="D55" s="41"/>
      <c r="E55" s="41">
        <v>5965814356</v>
      </c>
      <c r="F55" s="41"/>
      <c r="G55" s="41">
        <v>4936006329.408</v>
      </c>
      <c r="H55" s="40"/>
      <c r="I55" s="41">
        <v>0</v>
      </c>
      <c r="J55" s="41"/>
      <c r="K55" s="41">
        <v>0</v>
      </c>
      <c r="L55" s="40"/>
      <c r="M55" s="41">
        <v>0</v>
      </c>
      <c r="N55" s="41"/>
      <c r="O55" s="41">
        <v>0</v>
      </c>
      <c r="P55" s="40"/>
      <c r="Q55" s="41">
        <v>854656</v>
      </c>
      <c r="R55" s="41"/>
      <c r="S55" s="41">
        <v>5130</v>
      </c>
      <c r="T55" s="41"/>
      <c r="U55" s="207">
        <v>5965814356</v>
      </c>
      <c r="V55" s="207"/>
      <c r="W55" s="207">
        <v>4358298187.5839996</v>
      </c>
      <c r="Y55" s="42">
        <f t="shared" si="0"/>
        <v>1.4566352698823352E-4</v>
      </c>
      <c r="Z55" s="43"/>
      <c r="AA55" s="42"/>
    </row>
    <row r="56" spans="1:27" ht="39" customHeight="1" x14ac:dyDescent="0.25">
      <c r="A56" s="134" t="s">
        <v>104</v>
      </c>
      <c r="C56" s="41">
        <v>15400000</v>
      </c>
      <c r="D56" s="41"/>
      <c r="E56" s="41">
        <v>166005746085</v>
      </c>
      <c r="F56" s="41"/>
      <c r="G56" s="41">
        <v>168238986300</v>
      </c>
      <c r="H56" s="40"/>
      <c r="I56" s="41">
        <v>12456655</v>
      </c>
      <c r="J56" s="41"/>
      <c r="K56" s="41">
        <v>0</v>
      </c>
      <c r="L56" s="40"/>
      <c r="M56" s="41">
        <v>0</v>
      </c>
      <c r="N56" s="41"/>
      <c r="O56" s="41">
        <v>0</v>
      </c>
      <c r="P56" s="40"/>
      <c r="Q56" s="41">
        <v>27856655</v>
      </c>
      <c r="R56" s="41"/>
      <c r="S56" s="41">
        <v>5290</v>
      </c>
      <c r="T56" s="41"/>
      <c r="U56" s="207">
        <v>166005746085</v>
      </c>
      <c r="V56" s="207"/>
      <c r="W56" s="207">
        <v>146484902805.547</v>
      </c>
      <c r="Y56" s="42">
        <f t="shared" si="0"/>
        <v>4.895834721445E-3</v>
      </c>
      <c r="Z56" s="43"/>
      <c r="AA56" s="42"/>
    </row>
    <row r="57" spans="1:27" ht="39" customHeight="1" x14ac:dyDescent="0.25">
      <c r="A57" s="134" t="s">
        <v>191</v>
      </c>
      <c r="C57" s="41">
        <v>125000000</v>
      </c>
      <c r="D57" s="41"/>
      <c r="E57" s="41">
        <v>1000333107187</v>
      </c>
      <c r="F57" s="41"/>
      <c r="G57" s="41">
        <v>1156577175000</v>
      </c>
      <c r="H57" s="40"/>
      <c r="I57" s="41">
        <v>0</v>
      </c>
      <c r="J57" s="41"/>
      <c r="K57" s="41">
        <v>0</v>
      </c>
      <c r="L57" s="40"/>
      <c r="M57" s="41">
        <v>0</v>
      </c>
      <c r="N57" s="41"/>
      <c r="O57" s="41">
        <v>0</v>
      </c>
      <c r="P57" s="40"/>
      <c r="Q57" s="41">
        <v>125000000</v>
      </c>
      <c r="R57" s="41"/>
      <c r="S57" s="40">
        <v>9467</v>
      </c>
      <c r="T57" s="41"/>
      <c r="U57" s="207">
        <v>1000333107187</v>
      </c>
      <c r="V57" s="207"/>
      <c r="W57" s="207">
        <v>1176333918750</v>
      </c>
      <c r="Y57" s="42">
        <f t="shared" si="0"/>
        <v>3.931556312717592E-2</v>
      </c>
      <c r="Z57" s="43"/>
      <c r="AA57" s="42"/>
    </row>
    <row r="58" spans="1:27" ht="39" customHeight="1" x14ac:dyDescent="0.25">
      <c r="A58" s="134" t="s">
        <v>387</v>
      </c>
      <c r="C58" s="41">
        <v>0</v>
      </c>
      <c r="D58" s="41"/>
      <c r="E58" s="41">
        <v>0</v>
      </c>
      <c r="F58" s="41"/>
      <c r="G58" s="41">
        <v>0</v>
      </c>
      <c r="H58" s="40"/>
      <c r="I58" s="41">
        <v>250000356</v>
      </c>
      <c r="J58" s="41"/>
      <c r="K58" s="41">
        <v>7751986940</v>
      </c>
      <c r="L58" s="40"/>
      <c r="M58" s="41">
        <v>0</v>
      </c>
      <c r="N58" s="41"/>
      <c r="O58" s="41">
        <v>0</v>
      </c>
      <c r="P58" s="40"/>
      <c r="Q58" s="41">
        <v>250000356</v>
      </c>
      <c r="R58" s="41"/>
      <c r="S58" s="40">
        <v>30</v>
      </c>
      <c r="T58" s="41"/>
      <c r="U58" s="207">
        <v>7751986940</v>
      </c>
      <c r="V58" s="207"/>
      <c r="W58" s="207">
        <v>7498079427.2498999</v>
      </c>
      <c r="Y58" s="42">
        <f t="shared" si="0"/>
        <v>2.5060164495458446E-4</v>
      </c>
      <c r="Z58" s="43"/>
      <c r="AA58" s="42"/>
    </row>
    <row r="59" spans="1:27" ht="39" customHeight="1" thickBot="1" x14ac:dyDescent="0.3">
      <c r="A59" s="39" t="s">
        <v>63</v>
      </c>
      <c r="B59" s="39"/>
      <c r="C59" s="44"/>
      <c r="D59" s="44"/>
      <c r="E59" s="45">
        <f>SUM(E35:E58)</f>
        <v>6309037415419</v>
      </c>
      <c r="F59" s="44"/>
      <c r="G59" s="45">
        <f>SUM(G35:G58)</f>
        <v>6720906652008.4629</v>
      </c>
      <c r="H59" s="44">
        <f>SUM(H35:H58)</f>
        <v>0</v>
      </c>
      <c r="I59" s="44"/>
      <c r="J59" s="44">
        <f>SUM(J35:J58)</f>
        <v>0</v>
      </c>
      <c r="K59" s="45">
        <f>SUM(K35:K58)</f>
        <v>635478451900</v>
      </c>
      <c r="L59" s="44">
        <f>SUM(L35:L58)</f>
        <v>0</v>
      </c>
      <c r="M59" s="44"/>
      <c r="N59" s="44">
        <f>SUM(N35:N58)</f>
        <v>0</v>
      </c>
      <c r="O59" s="45">
        <f>SUM(O35:O58)</f>
        <v>592611794609</v>
      </c>
      <c r="P59" s="44">
        <f>SUM(P35:P58)</f>
        <v>0</v>
      </c>
      <c r="Q59" s="44"/>
      <c r="R59" s="44">
        <f>SUM(R35:R58)</f>
        <v>0</v>
      </c>
      <c r="S59" s="44"/>
      <c r="T59" s="44">
        <f t="shared" ref="T59:Y59" si="3">SUM(T35:T58)</f>
        <v>0</v>
      </c>
      <c r="U59" s="45">
        <f>SUM(U35:U58)</f>
        <v>6393085589840</v>
      </c>
      <c r="V59" s="44">
        <f t="shared" si="3"/>
        <v>0</v>
      </c>
      <c r="W59" s="45">
        <f t="shared" si="3"/>
        <v>6747705826661.5225</v>
      </c>
      <c r="X59" s="39">
        <f t="shared" si="3"/>
        <v>0</v>
      </c>
      <c r="Y59" s="46">
        <f t="shared" si="3"/>
        <v>0.22549144295770537</v>
      </c>
      <c r="Z59" s="43"/>
      <c r="AA59" s="42"/>
    </row>
    <row r="60" spans="1:27" ht="25.5" customHeight="1" thickTop="1" x14ac:dyDescent="0.25">
      <c r="E60" s="26"/>
      <c r="G60" s="40"/>
      <c r="U60" s="26"/>
      <c r="W60" s="26"/>
      <c r="Z60" s="43"/>
      <c r="AA60" s="42"/>
    </row>
    <row r="61" spans="1:27" ht="25.5" customHeight="1" x14ac:dyDescent="0.25">
      <c r="E61" s="26"/>
      <c r="G61" s="26"/>
      <c r="U61" s="26"/>
      <c r="W61" s="26"/>
      <c r="Z61" s="43"/>
      <c r="AA61" s="42"/>
    </row>
    <row r="62" spans="1:27" ht="25.5" customHeight="1" x14ac:dyDescent="0.25">
      <c r="E62" s="26"/>
      <c r="G62" s="26"/>
      <c r="U62" s="26"/>
      <c r="W62" s="26"/>
      <c r="Z62" s="43"/>
      <c r="AA62" s="42"/>
    </row>
    <row r="63" spans="1:27" ht="25.5" customHeight="1" x14ac:dyDescent="0.25">
      <c r="E63" s="40"/>
      <c r="G63" s="26"/>
      <c r="U63" s="26"/>
      <c r="W63" s="26"/>
      <c r="Z63" s="43"/>
      <c r="AA63" s="42"/>
    </row>
    <row r="64" spans="1:27" ht="25.5" customHeight="1" x14ac:dyDescent="0.25">
      <c r="E64" s="40"/>
      <c r="G64" s="26"/>
      <c r="U64" s="26"/>
      <c r="W64" s="26"/>
      <c r="Z64" s="43"/>
      <c r="AA64" s="42"/>
    </row>
    <row r="65" spans="1:27" ht="39" customHeight="1" x14ac:dyDescent="0.25">
      <c r="G65" s="26"/>
      <c r="U65" s="26"/>
      <c r="W65" s="26"/>
      <c r="Z65" s="43"/>
      <c r="AA65" s="42"/>
    </row>
    <row r="66" spans="1:27" ht="39" customHeight="1" x14ac:dyDescent="0.25">
      <c r="G66" s="40"/>
      <c r="U66" s="26"/>
      <c r="W66" s="26"/>
      <c r="Z66" s="43"/>
      <c r="AA66" s="42"/>
    </row>
    <row r="67" spans="1:27" ht="39" customHeight="1" x14ac:dyDescent="0.25">
      <c r="U67" s="26"/>
      <c r="W67" s="40"/>
      <c r="Z67" s="43"/>
      <c r="AA67" s="42"/>
    </row>
    <row r="68" spans="1:27" s="39" customFormat="1" ht="27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26"/>
      <c r="V68" s="1"/>
      <c r="W68" s="1"/>
      <c r="X68" s="1"/>
      <c r="Y68" s="1"/>
      <c r="Z68" s="47"/>
      <c r="AA68" s="42"/>
    </row>
    <row r="69" spans="1:27" ht="27.75" customHeight="1" x14ac:dyDescent="0.25">
      <c r="U69" s="40"/>
      <c r="Z69" s="47"/>
      <c r="AA69" s="42"/>
    </row>
    <row r="70" spans="1:27" x14ac:dyDescent="0.25">
      <c r="Z70" s="47"/>
      <c r="AA70" s="42"/>
    </row>
  </sheetData>
  <mergeCells count="25">
    <mergeCell ref="A2:Y2"/>
    <mergeCell ref="A1:Y1"/>
    <mergeCell ref="A6:A8"/>
    <mergeCell ref="C7:C8"/>
    <mergeCell ref="E7:E8"/>
    <mergeCell ref="G7:G8"/>
    <mergeCell ref="C6:G6"/>
    <mergeCell ref="Y7:Y8"/>
    <mergeCell ref="Q6:Y6"/>
    <mergeCell ref="I6:O6"/>
    <mergeCell ref="Q7:Q8"/>
    <mergeCell ref="S7:S8"/>
    <mergeCell ref="U7:U8"/>
    <mergeCell ref="W7:W8"/>
    <mergeCell ref="I8"/>
    <mergeCell ref="K8"/>
    <mergeCell ref="A32:Y32"/>
    <mergeCell ref="A33:Y33"/>
    <mergeCell ref="A34:Y34"/>
    <mergeCell ref="A5:C5"/>
    <mergeCell ref="A3:Y3"/>
    <mergeCell ref="I7:K7"/>
    <mergeCell ref="M8"/>
    <mergeCell ref="O8"/>
    <mergeCell ref="M7:O7"/>
  </mergeCells>
  <printOptions horizontalCentered="1"/>
  <pageMargins left="7.874015748031496E-2" right="7.874015748031496E-2" top="0.39370078740157483" bottom="0.74803149606299213" header="0" footer="0.19685039370078741"/>
  <pageSetup paperSize="9" scale="43" orientation="landscape" useFirstPageNumber="1" r:id="rId1"/>
  <rowBreaks count="1" manualBreakCount="1">
    <brk id="31" max="24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0000"/>
  </sheetPr>
  <dimension ref="A1:AN81"/>
  <sheetViews>
    <sheetView rightToLeft="1" tabSelected="1" view="pageBreakPreview" topLeftCell="A43" zoomScale="60" zoomScaleNormal="70" zoomScalePageLayoutView="60" workbookViewId="0">
      <pane xSplit="1" topLeftCell="B1" activePane="topRight" state="frozen"/>
      <selection activeCell="Q27" sqref="Q27"/>
      <selection pane="topRight" activeCell="Q27" sqref="Q27"/>
    </sheetView>
  </sheetViews>
  <sheetFormatPr defaultColWidth="9.140625" defaultRowHeight="20.25" x14ac:dyDescent="0.5"/>
  <cols>
    <col min="1" max="1" width="31.5703125" style="153" customWidth="1"/>
    <col min="2" max="2" width="0.5703125" style="79" customWidth="1"/>
    <col min="3" max="3" width="14.5703125" style="25" bestFit="1" customWidth="1"/>
    <col min="4" max="4" width="0.5703125" style="155" customWidth="1"/>
    <col min="5" max="5" width="22.7109375" style="25" bestFit="1" customWidth="1"/>
    <col min="6" max="6" width="0.5703125" style="155" customWidth="1"/>
    <col min="7" max="7" width="21.7109375" style="25" bestFit="1" customWidth="1"/>
    <col min="8" max="8" width="0.5703125" style="155" customWidth="1"/>
    <col min="9" max="9" width="20.28515625" style="25" bestFit="1" customWidth="1"/>
    <col min="10" max="10" width="0.5703125" style="155" customWidth="1"/>
    <col min="11" max="11" width="14.42578125" style="25" bestFit="1" customWidth="1"/>
    <col min="12" max="12" width="0.5703125" style="155" customWidth="1"/>
    <col min="13" max="13" width="22.28515625" style="25" bestFit="1" customWidth="1"/>
    <col min="14" max="14" width="0.5703125" style="155" customWidth="1"/>
    <col min="15" max="15" width="22.42578125" style="25" bestFit="1" customWidth="1"/>
    <col min="16" max="16" width="0.5703125" style="155" customWidth="1"/>
    <col min="17" max="17" width="20.7109375" style="25" bestFit="1" customWidth="1"/>
    <col min="18" max="18" width="1" style="59" customWidth="1"/>
    <col min="19" max="19" width="0.42578125" style="59" customWidth="1"/>
    <col min="20" max="20" width="0.140625" style="59" hidden="1" customWidth="1"/>
    <col min="21" max="21" width="2.28515625" style="59" hidden="1" customWidth="1"/>
    <col min="22" max="22" width="2.5703125" style="59" hidden="1" customWidth="1"/>
    <col min="23" max="23" width="1.140625" style="59" hidden="1" customWidth="1"/>
    <col min="24" max="24" width="1.85546875" style="59" customWidth="1"/>
    <col min="25" max="25" width="2.85546875" style="65" hidden="1" customWidth="1"/>
    <col min="26" max="26" width="9.140625" style="59" hidden="1" customWidth="1"/>
    <col min="27" max="27" width="1.140625" style="59" customWidth="1"/>
    <col min="28" max="30" width="9.140625" style="59" hidden="1" customWidth="1"/>
    <col min="31" max="31" width="1.5703125" style="59" customWidth="1"/>
    <col min="32" max="37" width="9.140625" style="59" customWidth="1"/>
    <col min="38" max="38" width="22" style="59" bestFit="1" customWidth="1"/>
    <col min="39" max="39" width="22.5703125" style="59" bestFit="1" customWidth="1"/>
    <col min="40" max="41" width="17.7109375" style="59" bestFit="1" customWidth="1"/>
    <col min="42" max="16384" width="9.140625" style="59"/>
  </cols>
  <sheetData>
    <row r="1" spans="1:38" ht="21.75" x14ac:dyDescent="0.5">
      <c r="A1" s="283" t="str">
        <f>'درآمد سود سهام '!A1:S1</f>
        <v>صندوق سرمایه‌گذاری آوای فردای زاگرس</v>
      </c>
      <c r="B1" s="283"/>
      <c r="C1" s="283"/>
      <c r="D1" s="283"/>
      <c r="E1" s="283"/>
      <c r="F1" s="283"/>
      <c r="G1" s="283"/>
      <c r="H1" s="283"/>
      <c r="I1" s="283"/>
      <c r="J1" s="283"/>
      <c r="K1" s="283"/>
      <c r="L1" s="283"/>
      <c r="M1" s="283"/>
      <c r="N1" s="283"/>
      <c r="O1" s="283"/>
      <c r="P1" s="283"/>
      <c r="Q1" s="283"/>
    </row>
    <row r="2" spans="1:38" ht="21.75" x14ac:dyDescent="0.5">
      <c r="A2" s="283" t="s">
        <v>437</v>
      </c>
      <c r="B2" s="283"/>
      <c r="C2" s="283"/>
      <c r="D2" s="283"/>
      <c r="E2" s="283"/>
      <c r="F2" s="283"/>
      <c r="G2" s="283"/>
      <c r="H2" s="283"/>
      <c r="I2" s="283"/>
      <c r="J2" s="283"/>
      <c r="K2" s="283"/>
      <c r="L2" s="283"/>
      <c r="M2" s="283"/>
      <c r="N2" s="283"/>
      <c r="O2" s="283"/>
      <c r="P2" s="283"/>
      <c r="Q2" s="283"/>
    </row>
    <row r="3" spans="1:38" ht="21.75" x14ac:dyDescent="0.5">
      <c r="A3" s="283" t="str">
        <f>سهام!A3</f>
        <v>برای ماه منتهی به 1401/05/31</v>
      </c>
      <c r="B3" s="283"/>
      <c r="C3" s="283"/>
      <c r="D3" s="283"/>
      <c r="E3" s="283"/>
      <c r="F3" s="283"/>
      <c r="G3" s="283"/>
      <c r="H3" s="283"/>
      <c r="I3" s="283"/>
      <c r="J3" s="283"/>
      <c r="K3" s="283"/>
      <c r="L3" s="283"/>
      <c r="M3" s="283"/>
      <c r="N3" s="283"/>
      <c r="O3" s="283"/>
      <c r="P3" s="283"/>
      <c r="Q3" s="283"/>
    </row>
    <row r="4" spans="1:38" ht="22.5" customHeight="1" x14ac:dyDescent="0.5">
      <c r="A4" s="287" t="s">
        <v>77</v>
      </c>
      <c r="B4" s="287"/>
      <c r="C4" s="287"/>
      <c r="D4" s="287"/>
      <c r="E4" s="287"/>
    </row>
    <row r="5" spans="1:38" s="61" customFormat="1" ht="15" customHeight="1" x14ac:dyDescent="0.5">
      <c r="A5" s="285" t="s">
        <v>1</v>
      </c>
      <c r="B5" s="80"/>
      <c r="C5" s="284" t="s">
        <v>44</v>
      </c>
      <c r="D5" s="284" t="s">
        <v>44</v>
      </c>
      <c r="E5" s="284" t="s">
        <v>44</v>
      </c>
      <c r="F5" s="284" t="s">
        <v>44</v>
      </c>
      <c r="G5" s="284" t="s">
        <v>44</v>
      </c>
      <c r="H5" s="284" t="s">
        <v>44</v>
      </c>
      <c r="I5" s="284" t="s">
        <v>44</v>
      </c>
      <c r="J5" s="156"/>
      <c r="K5" s="284" t="str">
        <f>سهام!Q6</f>
        <v>1401/05/31</v>
      </c>
      <c r="L5" s="284" t="s">
        <v>45</v>
      </c>
      <c r="M5" s="284" t="s">
        <v>45</v>
      </c>
      <c r="N5" s="284" t="s">
        <v>45</v>
      </c>
      <c r="O5" s="284" t="s">
        <v>45</v>
      </c>
      <c r="P5" s="284" t="s">
        <v>45</v>
      </c>
      <c r="Q5" s="284" t="s">
        <v>45</v>
      </c>
      <c r="Y5" s="81"/>
    </row>
    <row r="6" spans="1:38" s="61" customFormat="1" ht="36.75" customHeight="1" x14ac:dyDescent="0.5">
      <c r="A6" s="286" t="s">
        <v>1</v>
      </c>
      <c r="B6" s="80"/>
      <c r="C6" s="284" t="s">
        <v>5</v>
      </c>
      <c r="D6" s="156"/>
      <c r="E6" s="284" t="s">
        <v>54</v>
      </c>
      <c r="F6" s="156"/>
      <c r="G6" s="284" t="s">
        <v>55</v>
      </c>
      <c r="H6" s="156"/>
      <c r="I6" s="284" t="s">
        <v>56</v>
      </c>
      <c r="J6" s="156"/>
      <c r="K6" s="284" t="s">
        <v>5</v>
      </c>
      <c r="L6" s="156"/>
      <c r="M6" s="284" t="s">
        <v>54</v>
      </c>
      <c r="N6" s="156"/>
      <c r="O6" s="284" t="s">
        <v>55</v>
      </c>
      <c r="P6" s="156"/>
      <c r="Q6" s="145" t="s">
        <v>56</v>
      </c>
      <c r="X6" s="81"/>
      <c r="Y6" s="81"/>
      <c r="AA6" s="81"/>
      <c r="AL6" s="81"/>
    </row>
    <row r="7" spans="1:38" ht="22.5" x14ac:dyDescent="0.5">
      <c r="A7" s="152" t="s">
        <v>180</v>
      </c>
      <c r="B7" s="4"/>
      <c r="C7" s="207">
        <v>885810</v>
      </c>
      <c r="D7" s="207"/>
      <c r="E7" s="207">
        <v>17161713500</v>
      </c>
      <c r="F7" s="207"/>
      <c r="G7" s="207">
        <v>18385663308</v>
      </c>
      <c r="H7" s="207"/>
      <c r="I7" s="207">
        <v>-1223949807</v>
      </c>
      <c r="J7" s="207"/>
      <c r="K7" s="207">
        <v>885810</v>
      </c>
      <c r="L7" s="207"/>
      <c r="M7" s="207">
        <v>17161713500</v>
      </c>
      <c r="N7" s="207"/>
      <c r="O7" s="207">
        <v>14238322591</v>
      </c>
      <c r="P7" s="207"/>
      <c r="Q7" s="207">
        <v>2923390909</v>
      </c>
      <c r="V7" s="65">
        <v>3580807375</v>
      </c>
      <c r="X7" s="65"/>
      <c r="AA7" s="61"/>
      <c r="AL7" s="65"/>
    </row>
    <row r="8" spans="1:38" ht="18.75" customHeight="1" x14ac:dyDescent="0.5">
      <c r="A8" s="152" t="s">
        <v>104</v>
      </c>
      <c r="B8" s="4"/>
      <c r="C8" s="207">
        <v>27856655</v>
      </c>
      <c r="D8" s="207"/>
      <c r="E8" s="207">
        <v>146484902805</v>
      </c>
      <c r="F8" s="207"/>
      <c r="G8" s="207">
        <v>168238986300</v>
      </c>
      <c r="H8" s="207"/>
      <c r="I8" s="207">
        <v>-21754083494</v>
      </c>
      <c r="J8" s="207"/>
      <c r="K8" s="207">
        <v>27856655</v>
      </c>
      <c r="L8" s="207"/>
      <c r="M8" s="207">
        <v>146484902805</v>
      </c>
      <c r="N8" s="207"/>
      <c r="O8" s="207">
        <v>168698237400</v>
      </c>
      <c r="P8" s="207"/>
      <c r="Q8" s="207">
        <v>-22213334594</v>
      </c>
      <c r="V8" s="82"/>
      <c r="AA8" s="65"/>
      <c r="AL8" s="65"/>
    </row>
    <row r="9" spans="1:38" ht="22.5" x14ac:dyDescent="0.5">
      <c r="A9" s="152" t="s">
        <v>177</v>
      </c>
      <c r="B9" s="4"/>
      <c r="C9" s="207">
        <v>1000000</v>
      </c>
      <c r="D9" s="207"/>
      <c r="E9" s="207">
        <v>410711920000</v>
      </c>
      <c r="F9" s="207"/>
      <c r="G9" s="207">
        <v>404868068514</v>
      </c>
      <c r="H9" s="207"/>
      <c r="I9" s="207">
        <v>5843851486</v>
      </c>
      <c r="J9" s="207"/>
      <c r="K9" s="207">
        <v>1000000</v>
      </c>
      <c r="L9" s="207"/>
      <c r="M9" s="207">
        <v>410711920000</v>
      </c>
      <c r="N9" s="207"/>
      <c r="O9" s="207">
        <v>389010456619</v>
      </c>
      <c r="P9" s="207"/>
      <c r="Q9" s="207">
        <v>21701463381</v>
      </c>
      <c r="R9" s="4"/>
      <c r="S9" s="5">
        <v>7611769</v>
      </c>
      <c r="T9" s="54"/>
      <c r="U9" s="5" t="s">
        <v>121</v>
      </c>
      <c r="V9" s="4"/>
      <c r="W9" s="5"/>
      <c r="X9" s="5"/>
      <c r="Z9" s="65"/>
      <c r="AA9" s="65"/>
      <c r="AE9" s="65"/>
      <c r="AL9" s="65"/>
    </row>
    <row r="10" spans="1:38" ht="22.5" x14ac:dyDescent="0.5">
      <c r="A10" s="152" t="s">
        <v>193</v>
      </c>
      <c r="B10" s="4"/>
      <c r="C10" s="207">
        <v>21564</v>
      </c>
      <c r="D10" s="207"/>
      <c r="E10" s="207">
        <v>42295561346</v>
      </c>
      <c r="F10" s="207"/>
      <c r="G10" s="207">
        <f>E10-I10</f>
        <v>42672996038</v>
      </c>
      <c r="H10" s="207"/>
      <c r="I10" s="207">
        <v>-377434692</v>
      </c>
      <c r="J10" s="207"/>
      <c r="K10" s="207">
        <v>21564</v>
      </c>
      <c r="L10" s="207"/>
      <c r="M10" s="207">
        <v>42295561346</v>
      </c>
      <c r="N10" s="207"/>
      <c r="O10" s="207">
        <f>M10-Q10</f>
        <v>41390110550</v>
      </c>
      <c r="P10" s="207"/>
      <c r="Q10" s="207">
        <v>905450796</v>
      </c>
      <c r="R10" s="4"/>
      <c r="S10" s="5">
        <v>5286018167</v>
      </c>
      <c r="T10" s="4"/>
      <c r="U10" s="5" t="s">
        <v>122</v>
      </c>
      <c r="V10" s="4"/>
      <c r="W10" s="5"/>
      <c r="X10" s="4"/>
      <c r="Z10" s="65"/>
      <c r="AA10" s="65"/>
      <c r="AE10" s="65"/>
      <c r="AL10" s="65"/>
    </row>
    <row r="11" spans="1:38" ht="18" customHeight="1" x14ac:dyDescent="0.5">
      <c r="A11" s="152" t="s">
        <v>165</v>
      </c>
      <c r="B11" s="4"/>
      <c r="C11" s="207">
        <v>1000000</v>
      </c>
      <c r="D11" s="207"/>
      <c r="E11" s="207">
        <v>95269752000</v>
      </c>
      <c r="F11" s="207"/>
      <c r="G11" s="207">
        <v>98410950000</v>
      </c>
      <c r="H11" s="207"/>
      <c r="I11" s="207">
        <v>-3141198000</v>
      </c>
      <c r="J11" s="207"/>
      <c r="K11" s="207">
        <v>1000000</v>
      </c>
      <c r="L11" s="207"/>
      <c r="M11" s="207">
        <v>95269752000</v>
      </c>
      <c r="N11" s="207"/>
      <c r="O11" s="207">
        <v>71472195000</v>
      </c>
      <c r="P11" s="207"/>
      <c r="Q11" s="207">
        <v>23797557000</v>
      </c>
      <c r="R11" s="4"/>
      <c r="S11" s="5">
        <v>2182871595</v>
      </c>
      <c r="T11" s="5"/>
      <c r="U11" s="5" t="s">
        <v>123</v>
      </c>
      <c r="V11" s="4"/>
      <c r="W11" s="5"/>
      <c r="X11" s="4"/>
      <c r="Z11" s="65"/>
      <c r="AA11" s="65"/>
      <c r="AE11" s="65"/>
      <c r="AL11" s="65"/>
    </row>
    <row r="12" spans="1:38" ht="18.75" customHeight="1" x14ac:dyDescent="0.5">
      <c r="A12" s="152" t="s">
        <v>301</v>
      </c>
      <c r="B12" s="4"/>
      <c r="C12" s="207">
        <v>1703050</v>
      </c>
      <c r="D12" s="207"/>
      <c r="E12" s="207">
        <v>15050030818</v>
      </c>
      <c r="F12" s="207"/>
      <c r="G12" s="207">
        <v>15693339222</v>
      </c>
      <c r="H12" s="207"/>
      <c r="I12" s="207">
        <v>-643308403</v>
      </c>
      <c r="J12" s="207"/>
      <c r="K12" s="207">
        <v>1703050</v>
      </c>
      <c r="L12" s="207"/>
      <c r="M12" s="207">
        <v>15050030818</v>
      </c>
      <c r="N12" s="207"/>
      <c r="O12" s="207">
        <v>13951192318</v>
      </c>
      <c r="P12" s="207"/>
      <c r="Q12" s="207">
        <v>1098838500</v>
      </c>
      <c r="R12" s="4"/>
      <c r="S12" s="5">
        <v>3937556</v>
      </c>
      <c r="T12" s="4"/>
      <c r="U12" s="5" t="s">
        <v>121</v>
      </c>
      <c r="V12" s="4"/>
      <c r="W12" s="5"/>
      <c r="X12" s="4"/>
      <c r="Z12" s="65"/>
      <c r="AA12" s="65"/>
      <c r="AL12" s="65"/>
    </row>
    <row r="13" spans="1:38" ht="18.75" customHeight="1" x14ac:dyDescent="0.5">
      <c r="A13" s="152" t="s">
        <v>333</v>
      </c>
      <c r="B13" s="4"/>
      <c r="C13" s="207">
        <v>33000000</v>
      </c>
      <c r="D13" s="207"/>
      <c r="E13" s="207">
        <v>191245279500</v>
      </c>
      <c r="F13" s="207"/>
      <c r="G13" s="207">
        <v>210599433000</v>
      </c>
      <c r="H13" s="207"/>
      <c r="I13" s="207">
        <v>-19354153500</v>
      </c>
      <c r="J13" s="207"/>
      <c r="K13" s="207">
        <v>33000000</v>
      </c>
      <c r="L13" s="207"/>
      <c r="M13" s="207">
        <v>191245279500</v>
      </c>
      <c r="N13" s="207"/>
      <c r="O13" s="207">
        <v>232517066012</v>
      </c>
      <c r="P13" s="207"/>
      <c r="Q13" s="207">
        <v>-41271786512</v>
      </c>
      <c r="R13" s="4"/>
      <c r="S13" s="5">
        <v>1021685650</v>
      </c>
      <c r="T13" s="4"/>
      <c r="U13" s="5" t="s">
        <v>124</v>
      </c>
      <c r="V13" s="4"/>
      <c r="W13" s="5"/>
      <c r="X13" s="4"/>
      <c r="Z13" s="65"/>
      <c r="AA13" s="65"/>
      <c r="AL13" s="65"/>
    </row>
    <row r="14" spans="1:38" ht="22.5" x14ac:dyDescent="0.5">
      <c r="A14" s="152" t="s">
        <v>163</v>
      </c>
      <c r="B14" s="4"/>
      <c r="C14" s="207">
        <v>19962752</v>
      </c>
      <c r="D14" s="207"/>
      <c r="E14" s="207">
        <v>298850242801</v>
      </c>
      <c r="F14" s="207"/>
      <c r="G14" s="207">
        <v>335760033745</v>
      </c>
      <c r="H14" s="207"/>
      <c r="I14" s="207">
        <v>-36909790943</v>
      </c>
      <c r="J14" s="207"/>
      <c r="K14" s="207">
        <v>19962752</v>
      </c>
      <c r="L14" s="207"/>
      <c r="M14" s="207">
        <v>298850242801</v>
      </c>
      <c r="N14" s="207"/>
      <c r="O14" s="207">
        <v>258677525880</v>
      </c>
      <c r="P14" s="207"/>
      <c r="Q14" s="207">
        <v>40172716921</v>
      </c>
      <c r="R14" s="4"/>
      <c r="S14" s="5">
        <v>41853</v>
      </c>
      <c r="T14" s="4"/>
      <c r="U14" s="5" t="s">
        <v>115</v>
      </c>
      <c r="V14" s="4"/>
      <c r="W14" s="5"/>
      <c r="X14" s="4"/>
      <c r="Z14" s="65"/>
      <c r="AA14" s="65"/>
      <c r="AL14" s="65"/>
    </row>
    <row r="15" spans="1:38" ht="22.5" x14ac:dyDescent="0.5">
      <c r="A15" s="152" t="s">
        <v>164</v>
      </c>
      <c r="B15" s="4"/>
      <c r="C15" s="207">
        <v>3211526</v>
      </c>
      <c r="D15" s="207"/>
      <c r="E15" s="207">
        <v>39522127663</v>
      </c>
      <c r="F15" s="207"/>
      <c r="G15" s="207">
        <v>43107212426</v>
      </c>
      <c r="H15" s="207"/>
      <c r="I15" s="207">
        <v>-3585084762</v>
      </c>
      <c r="J15" s="207"/>
      <c r="K15" s="207">
        <v>3211526</v>
      </c>
      <c r="L15" s="207"/>
      <c r="M15" s="207">
        <v>39522127663</v>
      </c>
      <c r="N15" s="207"/>
      <c r="O15" s="207">
        <v>38111877000</v>
      </c>
      <c r="P15" s="207"/>
      <c r="Q15" s="207">
        <v>1410250663</v>
      </c>
      <c r="R15" s="4"/>
      <c r="S15" s="5">
        <v>5629316</v>
      </c>
      <c r="T15" s="54"/>
      <c r="U15" s="5" t="s">
        <v>121</v>
      </c>
      <c r="V15" s="4"/>
      <c r="W15" s="5"/>
      <c r="X15" s="4"/>
      <c r="Z15" s="65"/>
      <c r="AA15" s="65"/>
      <c r="AL15" s="65"/>
    </row>
    <row r="16" spans="1:38" ht="22.5" x14ac:dyDescent="0.5">
      <c r="A16" s="152" t="s">
        <v>159</v>
      </c>
      <c r="B16" s="4"/>
      <c r="C16" s="207">
        <v>21600000</v>
      </c>
      <c r="D16" s="207"/>
      <c r="E16" s="207">
        <v>77962943880</v>
      </c>
      <c r="F16" s="207"/>
      <c r="G16" s="207">
        <v>74656335960</v>
      </c>
      <c r="H16" s="207"/>
      <c r="I16" s="207">
        <v>3306607920</v>
      </c>
      <c r="J16" s="207"/>
      <c r="K16" s="207">
        <v>21600000</v>
      </c>
      <c r="L16" s="207"/>
      <c r="M16" s="207">
        <v>77962943880</v>
      </c>
      <c r="N16" s="207"/>
      <c r="O16" s="207">
        <v>85606790760</v>
      </c>
      <c r="P16" s="207"/>
      <c r="Q16" s="207">
        <v>-7643846880</v>
      </c>
      <c r="R16" s="4"/>
      <c r="S16" s="5">
        <v>6543671786</v>
      </c>
      <c r="T16" s="4"/>
      <c r="U16" s="5" t="s">
        <v>125</v>
      </c>
      <c r="V16" s="4"/>
      <c r="W16" s="5"/>
      <c r="X16" s="4"/>
      <c r="Z16" s="65"/>
      <c r="AA16" s="65"/>
      <c r="AL16" s="65"/>
    </row>
    <row r="17" spans="1:40" ht="22.5" x14ac:dyDescent="0.5">
      <c r="A17" s="152" t="s">
        <v>114</v>
      </c>
      <c r="B17" s="4"/>
      <c r="C17" s="207">
        <v>1000000</v>
      </c>
      <c r="D17" s="207"/>
      <c r="E17" s="207">
        <v>11193003000</v>
      </c>
      <c r="F17" s="207"/>
      <c r="G17" s="207">
        <v>13608544500</v>
      </c>
      <c r="H17" s="207"/>
      <c r="I17" s="207">
        <v>-2415541500</v>
      </c>
      <c r="J17" s="207"/>
      <c r="K17" s="207">
        <v>1000000</v>
      </c>
      <c r="L17" s="207"/>
      <c r="M17" s="207">
        <v>11193003000</v>
      </c>
      <c r="N17" s="207"/>
      <c r="O17" s="207">
        <v>11729790000</v>
      </c>
      <c r="P17" s="207"/>
      <c r="Q17" s="207">
        <v>-536787000</v>
      </c>
      <c r="R17" s="4"/>
      <c r="S17" s="5">
        <v>0</v>
      </c>
      <c r="T17" s="54"/>
      <c r="U17" s="5" t="s">
        <v>115</v>
      </c>
      <c r="V17" s="4"/>
      <c r="W17" s="5"/>
      <c r="X17" s="4"/>
      <c r="Z17" s="65"/>
      <c r="AA17" s="65"/>
      <c r="AL17" s="65"/>
    </row>
    <row r="18" spans="1:40" ht="22.5" x14ac:dyDescent="0.5">
      <c r="A18" s="152" t="s">
        <v>161</v>
      </c>
      <c r="B18" s="4"/>
      <c r="C18" s="207">
        <v>110000000</v>
      </c>
      <c r="D18" s="207"/>
      <c r="E18" s="207">
        <v>243293737500</v>
      </c>
      <c r="F18" s="207"/>
      <c r="G18" s="207">
        <v>239794681500</v>
      </c>
      <c r="H18" s="207"/>
      <c r="I18" s="207">
        <v>3499056000</v>
      </c>
      <c r="J18" s="207"/>
      <c r="K18" s="207">
        <v>110000000</v>
      </c>
      <c r="L18" s="207"/>
      <c r="M18" s="207">
        <v>243293737500</v>
      </c>
      <c r="N18" s="207"/>
      <c r="O18" s="207">
        <v>231265732500</v>
      </c>
      <c r="P18" s="207"/>
      <c r="Q18" s="207">
        <v>12028005000</v>
      </c>
      <c r="R18" s="4"/>
      <c r="S18" s="5">
        <v>14117343306</v>
      </c>
      <c r="T18" s="4"/>
      <c r="U18" s="5" t="s">
        <v>126</v>
      </c>
      <c r="V18" s="4"/>
      <c r="W18" s="5"/>
      <c r="X18" s="4"/>
      <c r="Z18" s="65"/>
      <c r="AA18" s="65"/>
      <c r="AL18" s="65"/>
    </row>
    <row r="19" spans="1:40" ht="22.5" x14ac:dyDescent="0.5">
      <c r="A19" s="152" t="s">
        <v>94</v>
      </c>
      <c r="B19" s="4"/>
      <c r="C19" s="207">
        <v>2000000</v>
      </c>
      <c r="D19" s="207"/>
      <c r="E19" s="207">
        <v>76541850000</v>
      </c>
      <c r="F19" s="207"/>
      <c r="G19" s="207">
        <v>84712941000</v>
      </c>
      <c r="H19" s="207"/>
      <c r="I19" s="207">
        <v>-8171091000</v>
      </c>
      <c r="J19" s="207"/>
      <c r="K19" s="207">
        <v>2000000</v>
      </c>
      <c r="L19" s="207"/>
      <c r="M19" s="207">
        <v>76541850000</v>
      </c>
      <c r="N19" s="207"/>
      <c r="O19" s="207">
        <v>82332098136</v>
      </c>
      <c r="P19" s="207"/>
      <c r="Q19" s="207">
        <v>-5790248136</v>
      </c>
      <c r="R19" s="4"/>
      <c r="S19" s="5">
        <v>3485808607</v>
      </c>
      <c r="T19" s="4"/>
      <c r="U19" s="5" t="s">
        <v>127</v>
      </c>
      <c r="V19" s="4"/>
      <c r="W19" s="5"/>
      <c r="X19" s="4"/>
      <c r="Z19" s="65"/>
      <c r="AA19" s="65"/>
      <c r="AL19" s="65"/>
    </row>
    <row r="20" spans="1:40" ht="22.5" x14ac:dyDescent="0.5">
      <c r="A20" s="152" t="s">
        <v>302</v>
      </c>
      <c r="B20" s="4"/>
      <c r="C20" s="207">
        <v>666356</v>
      </c>
      <c r="D20" s="207"/>
      <c r="E20" s="207">
        <v>11201034884</v>
      </c>
      <c r="F20" s="207"/>
      <c r="G20" s="207">
        <v>12454749628</v>
      </c>
      <c r="H20" s="207"/>
      <c r="I20" s="207">
        <v>-1253714743</v>
      </c>
      <c r="J20" s="207"/>
      <c r="K20" s="207">
        <v>666356</v>
      </c>
      <c r="L20" s="207"/>
      <c r="M20" s="207">
        <v>11201034884</v>
      </c>
      <c r="N20" s="207"/>
      <c r="O20" s="207">
        <v>12977240876</v>
      </c>
      <c r="P20" s="207"/>
      <c r="Q20" s="207">
        <v>-1776205991</v>
      </c>
      <c r="R20" s="4"/>
      <c r="S20" s="5">
        <v>6406473</v>
      </c>
      <c r="T20" s="4"/>
      <c r="U20" s="5" t="s">
        <v>121</v>
      </c>
      <c r="V20" s="4"/>
      <c r="W20" s="5"/>
      <c r="X20" s="4"/>
      <c r="Z20" s="65"/>
      <c r="AA20" s="65"/>
      <c r="AL20" s="65"/>
      <c r="AM20" s="82"/>
      <c r="AN20" s="65"/>
    </row>
    <row r="21" spans="1:40" ht="22.5" x14ac:dyDescent="0.5">
      <c r="A21" s="152" t="s">
        <v>332</v>
      </c>
      <c r="B21" s="4"/>
      <c r="C21" s="207">
        <v>35000000</v>
      </c>
      <c r="D21" s="207"/>
      <c r="E21" s="207">
        <v>75846015000</v>
      </c>
      <c r="F21" s="207"/>
      <c r="G21" s="207">
        <v>69409541250</v>
      </c>
      <c r="H21" s="207"/>
      <c r="I21" s="207">
        <v>6436473750</v>
      </c>
      <c r="J21" s="207"/>
      <c r="K21" s="207">
        <v>35000000</v>
      </c>
      <c r="L21" s="207"/>
      <c r="M21" s="207">
        <v>75846015000</v>
      </c>
      <c r="N21" s="207"/>
      <c r="O21" s="207">
        <v>81846513742</v>
      </c>
      <c r="P21" s="207"/>
      <c r="Q21" s="207">
        <v>-6000498742</v>
      </c>
      <c r="R21" s="4"/>
      <c r="S21" s="5">
        <v>-1822045202</v>
      </c>
      <c r="T21" s="4"/>
      <c r="U21" s="5" t="s">
        <v>128</v>
      </c>
      <c r="V21" s="4"/>
      <c r="W21" s="5"/>
      <c r="X21" s="4"/>
      <c r="Z21" s="65"/>
      <c r="AA21" s="65"/>
      <c r="AL21" s="83"/>
    </row>
    <row r="22" spans="1:40" ht="22.5" x14ac:dyDescent="0.5">
      <c r="A22" s="152" t="s">
        <v>387</v>
      </c>
      <c r="B22" s="4"/>
      <c r="C22" s="207">
        <v>250000356</v>
      </c>
      <c r="D22" s="207"/>
      <c r="E22" s="207">
        <v>7498079427</v>
      </c>
      <c r="F22" s="207"/>
      <c r="G22" s="207">
        <v>7751986940</v>
      </c>
      <c r="H22" s="207"/>
      <c r="I22" s="207">
        <v>-253907512</v>
      </c>
      <c r="J22" s="207"/>
      <c r="K22" s="207">
        <v>250000356</v>
      </c>
      <c r="L22" s="207"/>
      <c r="M22" s="207">
        <v>7498079427</v>
      </c>
      <c r="N22" s="207"/>
      <c r="O22" s="207">
        <v>7751986940</v>
      </c>
      <c r="P22" s="207"/>
      <c r="Q22" s="207">
        <v>-253907512</v>
      </c>
      <c r="R22" s="4"/>
      <c r="S22" s="5">
        <v>-65607267</v>
      </c>
      <c r="T22" s="4"/>
      <c r="U22" s="5" t="s">
        <v>129</v>
      </c>
      <c r="V22" s="4"/>
      <c r="W22" s="5"/>
      <c r="X22" s="4"/>
      <c r="Z22" s="65"/>
      <c r="AA22" s="65"/>
    </row>
    <row r="23" spans="1:40" ht="22.5" x14ac:dyDescent="0.5">
      <c r="A23" s="152" t="s">
        <v>172</v>
      </c>
      <c r="B23" s="4"/>
      <c r="C23" s="207">
        <v>574800</v>
      </c>
      <c r="D23" s="207"/>
      <c r="E23" s="207">
        <v>251917952376</v>
      </c>
      <c r="F23" s="207"/>
      <c r="G23" s="207">
        <v>247546194636</v>
      </c>
      <c r="H23" s="207"/>
      <c r="I23" s="207">
        <v>4371757740</v>
      </c>
      <c r="J23" s="207"/>
      <c r="K23" s="207">
        <v>574800</v>
      </c>
      <c r="L23" s="207"/>
      <c r="M23" s="207">
        <v>251917952376</v>
      </c>
      <c r="N23" s="207"/>
      <c r="O23" s="207">
        <v>243217698919</v>
      </c>
      <c r="P23" s="207"/>
      <c r="Q23" s="207">
        <v>8700253457</v>
      </c>
      <c r="R23" s="4"/>
      <c r="S23" s="5">
        <v>-1355258225</v>
      </c>
      <c r="T23" s="4"/>
      <c r="U23" s="5" t="s">
        <v>130</v>
      </c>
      <c r="V23" s="4"/>
      <c r="W23" s="5"/>
      <c r="X23" s="4"/>
      <c r="Z23" s="65"/>
      <c r="AA23" s="65"/>
    </row>
    <row r="24" spans="1:40" ht="22.5" x14ac:dyDescent="0.5">
      <c r="A24" s="152" t="s">
        <v>175</v>
      </c>
      <c r="B24" s="4"/>
      <c r="C24" s="207">
        <v>859254</v>
      </c>
      <c r="D24" s="207"/>
      <c r="E24" s="207">
        <v>352905860107</v>
      </c>
      <c r="F24" s="207"/>
      <c r="G24" s="207">
        <v>341758080873</v>
      </c>
      <c r="H24" s="207"/>
      <c r="I24" s="207">
        <v>11147779234</v>
      </c>
      <c r="J24" s="207"/>
      <c r="K24" s="207">
        <v>859254</v>
      </c>
      <c r="L24" s="207"/>
      <c r="M24" s="207">
        <v>352905860107</v>
      </c>
      <c r="N24" s="207"/>
      <c r="O24" s="207">
        <v>346429772426</v>
      </c>
      <c r="P24" s="207"/>
      <c r="Q24" s="207">
        <v>6476087681</v>
      </c>
      <c r="R24" s="4"/>
      <c r="S24" s="5">
        <v>1851015</v>
      </c>
      <c r="T24" s="4"/>
      <c r="U24" s="5" t="s">
        <v>115</v>
      </c>
      <c r="V24" s="4"/>
      <c r="W24" s="5"/>
      <c r="X24" s="4"/>
      <c r="Z24" s="65"/>
      <c r="AA24" s="65"/>
    </row>
    <row r="25" spans="1:40" ht="22.5" x14ac:dyDescent="0.5">
      <c r="A25" s="152" t="s">
        <v>183</v>
      </c>
      <c r="B25" s="4"/>
      <c r="C25" s="207">
        <v>6000000</v>
      </c>
      <c r="D25" s="207"/>
      <c r="E25" s="207">
        <v>62685472500</v>
      </c>
      <c r="F25" s="207"/>
      <c r="G25" s="207">
        <v>67959202500</v>
      </c>
      <c r="H25" s="207"/>
      <c r="I25" s="207">
        <v>-5273730000</v>
      </c>
      <c r="J25" s="207"/>
      <c r="K25" s="207">
        <v>6000000</v>
      </c>
      <c r="L25" s="207"/>
      <c r="M25" s="207">
        <v>62685472500</v>
      </c>
      <c r="N25" s="207"/>
      <c r="O25" s="207">
        <v>64103517691</v>
      </c>
      <c r="P25" s="207"/>
      <c r="Q25" s="207">
        <v>-1418045191</v>
      </c>
      <c r="R25" s="4"/>
      <c r="S25" s="5">
        <v>-353166335</v>
      </c>
      <c r="T25" s="4"/>
      <c r="U25" s="5" t="s">
        <v>131</v>
      </c>
      <c r="V25" s="54"/>
      <c r="W25" s="5"/>
      <c r="X25" s="4"/>
      <c r="Z25" s="65"/>
      <c r="AA25" s="65"/>
    </row>
    <row r="26" spans="1:40" ht="22.5" x14ac:dyDescent="0.5">
      <c r="A26" s="152" t="s">
        <v>170</v>
      </c>
      <c r="B26" s="4"/>
      <c r="C26" s="207">
        <v>1377958</v>
      </c>
      <c r="D26" s="207"/>
      <c r="E26" s="207">
        <v>565943775859</v>
      </c>
      <c r="F26" s="207"/>
      <c r="G26" s="207">
        <v>548077438101</v>
      </c>
      <c r="H26" s="207"/>
      <c r="I26" s="207">
        <v>17866337758</v>
      </c>
      <c r="J26" s="207"/>
      <c r="K26" s="207">
        <v>1377958</v>
      </c>
      <c r="L26" s="207"/>
      <c r="M26" s="207">
        <v>565943775859</v>
      </c>
      <c r="N26" s="207"/>
      <c r="O26" s="207">
        <v>526683904817</v>
      </c>
      <c r="P26" s="207"/>
      <c r="Q26" s="207">
        <v>39259871042</v>
      </c>
      <c r="R26" s="4"/>
      <c r="S26" s="5">
        <v>659837766</v>
      </c>
      <c r="T26" s="4"/>
      <c r="U26" s="5" t="s">
        <v>132</v>
      </c>
      <c r="V26" s="54"/>
      <c r="W26" s="5"/>
      <c r="X26" s="4"/>
      <c r="Z26" s="65"/>
      <c r="AA26" s="65"/>
    </row>
    <row r="27" spans="1:40" ht="22.5" x14ac:dyDescent="0.5">
      <c r="A27" s="152" t="s">
        <v>300</v>
      </c>
      <c r="B27" s="4"/>
      <c r="C27" s="207">
        <v>4350000</v>
      </c>
      <c r="D27" s="207"/>
      <c r="E27" s="207">
        <v>44321655459</v>
      </c>
      <c r="F27" s="207"/>
      <c r="G27" s="207">
        <v>45012484125</v>
      </c>
      <c r="H27" s="207"/>
      <c r="I27" s="207">
        <v>-690828665</v>
      </c>
      <c r="J27" s="207"/>
      <c r="K27" s="207">
        <v>4350000</v>
      </c>
      <c r="L27" s="207"/>
      <c r="M27" s="207">
        <v>44321655459</v>
      </c>
      <c r="N27" s="207"/>
      <c r="O27" s="207">
        <v>47334909983</v>
      </c>
      <c r="P27" s="207"/>
      <c r="Q27" s="207">
        <v>-3013254523</v>
      </c>
      <c r="R27" s="4"/>
      <c r="S27" s="5">
        <v>0</v>
      </c>
      <c r="T27" s="4"/>
      <c r="U27" s="5" t="s">
        <v>115</v>
      </c>
      <c r="V27" s="54"/>
      <c r="W27" s="5"/>
      <c r="X27" s="4"/>
      <c r="Z27" s="65"/>
      <c r="AA27" s="65"/>
    </row>
    <row r="28" spans="1:40" ht="18" customHeight="1" x14ac:dyDescent="0.5">
      <c r="A28" s="152" t="s">
        <v>182</v>
      </c>
      <c r="B28" s="4"/>
      <c r="C28" s="207">
        <v>2011326</v>
      </c>
      <c r="D28" s="207"/>
      <c r="E28" s="207">
        <v>148621199976</v>
      </c>
      <c r="F28" s="207"/>
      <c r="G28" s="207">
        <v>161016344662</v>
      </c>
      <c r="H28" s="207"/>
      <c r="I28" s="207">
        <v>-12395144685</v>
      </c>
      <c r="J28" s="207"/>
      <c r="K28" s="207">
        <v>2011326</v>
      </c>
      <c r="L28" s="207"/>
      <c r="M28" s="207">
        <v>148621199976</v>
      </c>
      <c r="N28" s="207"/>
      <c r="O28" s="207">
        <v>146177452678</v>
      </c>
      <c r="P28" s="207"/>
      <c r="Q28" s="207">
        <v>2443747298</v>
      </c>
      <c r="R28" s="4"/>
      <c r="S28" s="5">
        <v>54342528</v>
      </c>
      <c r="T28" s="4"/>
      <c r="U28" s="5" t="s">
        <v>133</v>
      </c>
      <c r="V28" s="54"/>
      <c r="W28" s="5"/>
      <c r="X28" s="5"/>
      <c r="Z28" s="65"/>
      <c r="AA28" s="65"/>
    </row>
    <row r="29" spans="1:40" ht="18.75" customHeight="1" x14ac:dyDescent="0.5">
      <c r="A29" s="152" t="s">
        <v>174</v>
      </c>
      <c r="B29" s="4"/>
      <c r="C29" s="207">
        <v>1302822</v>
      </c>
      <c r="D29" s="207"/>
      <c r="E29" s="207">
        <v>535084525038</v>
      </c>
      <c r="F29" s="207"/>
      <c r="G29" s="207">
        <v>530521666667</v>
      </c>
      <c r="H29" s="207"/>
      <c r="I29" s="207">
        <v>4562858371</v>
      </c>
      <c r="J29" s="207"/>
      <c r="K29" s="207">
        <v>1302822</v>
      </c>
      <c r="L29" s="207"/>
      <c r="M29" s="207">
        <v>535084525038</v>
      </c>
      <c r="N29" s="207"/>
      <c r="O29" s="207">
        <v>506725263864</v>
      </c>
      <c r="P29" s="207"/>
      <c r="Q29" s="207">
        <v>28359261174</v>
      </c>
      <c r="R29" s="4"/>
      <c r="S29" s="5">
        <v>66939102</v>
      </c>
      <c r="T29" s="84"/>
      <c r="U29" s="5" t="s">
        <v>134</v>
      </c>
      <c r="V29" s="4"/>
      <c r="W29" s="5"/>
      <c r="X29" s="5"/>
      <c r="Z29" s="65"/>
      <c r="AA29" s="65"/>
    </row>
    <row r="30" spans="1:40" ht="22.5" x14ac:dyDescent="0.5">
      <c r="A30" s="152" t="s">
        <v>331</v>
      </c>
      <c r="B30" s="4"/>
      <c r="C30" s="207">
        <v>5000000</v>
      </c>
      <c r="D30" s="207"/>
      <c r="E30" s="207">
        <v>44632845000</v>
      </c>
      <c r="F30" s="207"/>
      <c r="G30" s="207">
        <v>45974812500</v>
      </c>
      <c r="H30" s="207"/>
      <c r="I30" s="207">
        <v>-1341967500</v>
      </c>
      <c r="J30" s="207"/>
      <c r="K30" s="207">
        <v>5000000</v>
      </c>
      <c r="L30" s="207"/>
      <c r="M30" s="207">
        <v>44632845000</v>
      </c>
      <c r="N30" s="207"/>
      <c r="O30" s="207">
        <v>62178453060</v>
      </c>
      <c r="P30" s="207"/>
      <c r="Q30" s="207">
        <v>-17545608060</v>
      </c>
      <c r="R30" s="4"/>
      <c r="S30" s="5">
        <v>2179185349</v>
      </c>
      <c r="T30" s="84"/>
      <c r="U30" s="5" t="s">
        <v>135</v>
      </c>
      <c r="V30" s="4"/>
      <c r="W30" s="5"/>
      <c r="X30" s="5"/>
      <c r="Z30" s="65"/>
      <c r="AA30" s="65"/>
    </row>
    <row r="31" spans="1:40" ht="22.5" x14ac:dyDescent="0.5">
      <c r="A31" s="152" t="s">
        <v>160</v>
      </c>
      <c r="B31" s="4"/>
      <c r="C31" s="207">
        <v>4200000</v>
      </c>
      <c r="D31" s="207"/>
      <c r="E31" s="207">
        <v>7665318360</v>
      </c>
      <c r="F31" s="207"/>
      <c r="G31" s="207">
        <v>7239467340</v>
      </c>
      <c r="H31" s="207"/>
      <c r="I31" s="207">
        <v>425851020</v>
      </c>
      <c r="J31" s="207"/>
      <c r="K31" s="207">
        <v>4200000</v>
      </c>
      <c r="L31" s="207"/>
      <c r="M31" s="207">
        <v>7665318360</v>
      </c>
      <c r="N31" s="207"/>
      <c r="O31" s="207">
        <v>7393942710</v>
      </c>
      <c r="P31" s="207"/>
      <c r="Q31" s="207">
        <v>271375650</v>
      </c>
      <c r="R31" s="4"/>
      <c r="S31" s="5">
        <v>6178872798</v>
      </c>
      <c r="T31" s="84"/>
      <c r="U31" s="5" t="s">
        <v>136</v>
      </c>
      <c r="V31" s="4"/>
      <c r="W31" s="5"/>
      <c r="X31" s="4"/>
      <c r="Z31" s="65"/>
      <c r="AA31" s="65"/>
    </row>
    <row r="32" spans="1:40" ht="20.25" customHeight="1" x14ac:dyDescent="0.5">
      <c r="A32" s="152" t="s">
        <v>187</v>
      </c>
      <c r="B32" s="4"/>
      <c r="C32" s="207">
        <v>1850000</v>
      </c>
      <c r="D32" s="207"/>
      <c r="E32" s="207">
        <v>11346583725</v>
      </c>
      <c r="F32" s="207"/>
      <c r="G32" s="207">
        <v>12063790800</v>
      </c>
      <c r="H32" s="207"/>
      <c r="I32" s="207">
        <v>-717207075</v>
      </c>
      <c r="J32" s="207"/>
      <c r="K32" s="207">
        <v>1850000</v>
      </c>
      <c r="L32" s="207"/>
      <c r="M32" s="207">
        <v>11346583725</v>
      </c>
      <c r="N32" s="207"/>
      <c r="O32" s="207">
        <v>10813275900</v>
      </c>
      <c r="P32" s="207"/>
      <c r="Q32" s="207">
        <v>533307825</v>
      </c>
      <c r="R32" s="4"/>
      <c r="S32" s="5"/>
      <c r="T32" s="84"/>
      <c r="U32" s="5"/>
      <c r="V32" s="4"/>
      <c r="W32" s="5"/>
      <c r="X32" s="4"/>
      <c r="Z32" s="65"/>
      <c r="AA32" s="65"/>
    </row>
    <row r="33" spans="1:27" ht="22.5" x14ac:dyDescent="0.5">
      <c r="A33" s="152" t="s">
        <v>179</v>
      </c>
      <c r="B33" s="4"/>
      <c r="C33" s="207">
        <v>3000000</v>
      </c>
      <c r="D33" s="207"/>
      <c r="E33" s="207">
        <v>40855455000</v>
      </c>
      <c r="F33" s="207"/>
      <c r="G33" s="207">
        <v>42853495500</v>
      </c>
      <c r="H33" s="207"/>
      <c r="I33" s="207">
        <v>-1998040500</v>
      </c>
      <c r="J33" s="207"/>
      <c r="K33" s="207">
        <v>3000000</v>
      </c>
      <c r="L33" s="207"/>
      <c r="M33" s="207">
        <v>40855455000</v>
      </c>
      <c r="N33" s="207"/>
      <c r="O33" s="207">
        <v>53857629000</v>
      </c>
      <c r="P33" s="207"/>
      <c r="Q33" s="207">
        <v>-13002174000</v>
      </c>
      <c r="R33" s="4"/>
      <c r="S33" s="5"/>
      <c r="T33" s="84"/>
      <c r="U33" s="5"/>
      <c r="V33" s="4"/>
      <c r="W33" s="5"/>
      <c r="X33" s="4"/>
      <c r="Z33" s="65"/>
      <c r="AA33" s="65"/>
    </row>
    <row r="34" spans="1:27" ht="22.5" x14ac:dyDescent="0.5">
      <c r="A34" s="152" t="s">
        <v>184</v>
      </c>
      <c r="B34" s="4"/>
      <c r="C34" s="207">
        <v>7706068</v>
      </c>
      <c r="D34" s="207"/>
      <c r="E34" s="207">
        <v>167029370673</v>
      </c>
      <c r="F34" s="207"/>
      <c r="G34" s="207">
        <v>181700245350</v>
      </c>
      <c r="H34" s="207"/>
      <c r="I34" s="207">
        <v>-14670874676</v>
      </c>
      <c r="J34" s="207"/>
      <c r="K34" s="207">
        <v>7706068</v>
      </c>
      <c r="L34" s="207"/>
      <c r="M34" s="207">
        <v>167029370673</v>
      </c>
      <c r="N34" s="207"/>
      <c r="O34" s="207">
        <v>139009197580</v>
      </c>
      <c r="P34" s="207"/>
      <c r="Q34" s="207">
        <v>28020173093</v>
      </c>
      <c r="R34" s="4"/>
      <c r="S34" s="5"/>
      <c r="T34" s="84"/>
      <c r="U34" s="5"/>
      <c r="V34" s="4"/>
      <c r="W34" s="5"/>
      <c r="X34" s="4"/>
      <c r="Z34" s="65"/>
      <c r="AA34" s="65"/>
    </row>
    <row r="35" spans="1:27" ht="22.5" x14ac:dyDescent="0.5">
      <c r="A35" s="152" t="s">
        <v>356</v>
      </c>
      <c r="B35" s="4"/>
      <c r="C35" s="207">
        <v>854656</v>
      </c>
      <c r="D35" s="207"/>
      <c r="E35" s="207">
        <v>4358298187</v>
      </c>
      <c r="F35" s="207"/>
      <c r="G35" s="207">
        <v>4936006329</v>
      </c>
      <c r="H35" s="207"/>
      <c r="I35" s="207">
        <v>-577708141</v>
      </c>
      <c r="J35" s="207"/>
      <c r="K35" s="207">
        <v>854656</v>
      </c>
      <c r="L35" s="207"/>
      <c r="M35" s="207">
        <v>4358298187</v>
      </c>
      <c r="N35" s="207"/>
      <c r="O35" s="207">
        <v>5965814356</v>
      </c>
      <c r="P35" s="207"/>
      <c r="Q35" s="207">
        <v>-1607516168</v>
      </c>
      <c r="R35" s="4"/>
      <c r="S35" s="5"/>
      <c r="T35" s="84"/>
      <c r="U35" s="5"/>
      <c r="V35" s="4"/>
      <c r="W35" s="5"/>
      <c r="X35" s="54"/>
      <c r="Z35" s="65"/>
      <c r="AA35" s="65"/>
    </row>
    <row r="36" spans="1:27" ht="22.5" x14ac:dyDescent="0.5">
      <c r="A36" s="152" t="s">
        <v>171</v>
      </c>
      <c r="B36" s="4"/>
      <c r="C36" s="207">
        <v>938709</v>
      </c>
      <c r="D36" s="207"/>
      <c r="E36" s="207">
        <v>385538975711</v>
      </c>
      <c r="F36" s="207"/>
      <c r="G36" s="207">
        <v>376016948670</v>
      </c>
      <c r="H36" s="207"/>
      <c r="I36" s="207">
        <v>9522027041</v>
      </c>
      <c r="J36" s="207"/>
      <c r="K36" s="207">
        <v>938709</v>
      </c>
      <c r="L36" s="207"/>
      <c r="M36" s="207">
        <v>385538975711</v>
      </c>
      <c r="N36" s="207"/>
      <c r="O36" s="207">
        <v>368564761891</v>
      </c>
      <c r="P36" s="207"/>
      <c r="Q36" s="207">
        <v>16974213820</v>
      </c>
      <c r="R36" s="4"/>
      <c r="S36" s="5"/>
      <c r="T36" s="84"/>
      <c r="U36" s="5"/>
      <c r="V36" s="4"/>
      <c r="W36" s="5"/>
      <c r="X36" s="54"/>
      <c r="Z36" s="65"/>
      <c r="AA36" s="65"/>
    </row>
    <row r="37" spans="1:27" ht="22.5" x14ac:dyDescent="0.5">
      <c r="A37" s="152" t="s">
        <v>185</v>
      </c>
      <c r="B37" s="4"/>
      <c r="C37" s="207">
        <v>9570000</v>
      </c>
      <c r="D37" s="207"/>
      <c r="E37" s="207">
        <v>112983073087</v>
      </c>
      <c r="F37" s="207"/>
      <c r="G37" s="207">
        <v>115659491062</v>
      </c>
      <c r="H37" s="207"/>
      <c r="I37" s="207">
        <v>-2676417974</v>
      </c>
      <c r="J37" s="207"/>
      <c r="K37" s="207">
        <v>9570000</v>
      </c>
      <c r="L37" s="207"/>
      <c r="M37" s="207">
        <v>112983073087</v>
      </c>
      <c r="N37" s="207"/>
      <c r="O37" s="207">
        <v>111385735356</v>
      </c>
      <c r="P37" s="207"/>
      <c r="Q37" s="207">
        <v>1597337731</v>
      </c>
      <c r="R37" s="4"/>
      <c r="S37" s="5"/>
      <c r="T37" s="84"/>
      <c r="U37" s="5"/>
      <c r="V37" s="4"/>
      <c r="W37" s="5"/>
      <c r="X37" s="54"/>
      <c r="Z37" s="65"/>
      <c r="AA37" s="65"/>
    </row>
    <row r="38" spans="1:27" ht="22.5" x14ac:dyDescent="0.5">
      <c r="A38" s="152" t="s">
        <v>96</v>
      </c>
      <c r="B38" s="4"/>
      <c r="C38" s="207">
        <v>11521222</v>
      </c>
      <c r="D38" s="207"/>
      <c r="E38" s="207">
        <v>10948753217</v>
      </c>
      <c r="F38" s="207"/>
      <c r="G38" s="207">
        <v>10570815082</v>
      </c>
      <c r="H38" s="207"/>
      <c r="I38" s="207">
        <v>377938135</v>
      </c>
      <c r="J38" s="207"/>
      <c r="K38" s="207">
        <v>11521222</v>
      </c>
      <c r="L38" s="207"/>
      <c r="M38" s="207">
        <v>10948753217</v>
      </c>
      <c r="N38" s="207"/>
      <c r="O38" s="207">
        <v>10971658558</v>
      </c>
      <c r="P38" s="207"/>
      <c r="Q38" s="207">
        <v>-22905340</v>
      </c>
      <c r="R38" s="4"/>
      <c r="S38" s="5"/>
      <c r="T38" s="84"/>
      <c r="U38" s="5"/>
      <c r="V38" s="4"/>
      <c r="W38" s="5"/>
      <c r="X38" s="4"/>
      <c r="Z38" s="65"/>
      <c r="AA38" s="65"/>
    </row>
    <row r="39" spans="1:27" ht="22.5" x14ac:dyDescent="0.5">
      <c r="A39" s="152" t="s">
        <v>191</v>
      </c>
      <c r="B39" s="4"/>
      <c r="C39" s="207">
        <v>125000000</v>
      </c>
      <c r="D39" s="207"/>
      <c r="E39" s="207">
        <v>1176333918750</v>
      </c>
      <c r="F39" s="207"/>
      <c r="G39" s="207">
        <v>1156577175000</v>
      </c>
      <c r="H39" s="207"/>
      <c r="I39" s="207">
        <v>19756743750</v>
      </c>
      <c r="J39" s="207"/>
      <c r="K39" s="207">
        <v>125000000</v>
      </c>
      <c r="L39" s="207"/>
      <c r="M39" s="207">
        <v>1176333918750</v>
      </c>
      <c r="N39" s="207"/>
      <c r="O39" s="207">
        <v>1080905118750</v>
      </c>
      <c r="P39" s="207"/>
      <c r="Q39" s="207">
        <v>95428800000</v>
      </c>
      <c r="R39" s="4"/>
      <c r="S39" s="5"/>
      <c r="T39" s="84"/>
      <c r="U39" s="5"/>
      <c r="V39" s="4"/>
      <c r="W39" s="5"/>
      <c r="X39" s="4"/>
      <c r="Z39" s="65"/>
      <c r="AA39" s="65"/>
    </row>
    <row r="40" spans="1:27" ht="22.5" x14ac:dyDescent="0.5">
      <c r="A40" s="152" t="s">
        <v>173</v>
      </c>
      <c r="B40" s="4"/>
      <c r="C40" s="207">
        <v>178768</v>
      </c>
      <c r="D40" s="207"/>
      <c r="E40" s="207">
        <v>73422148514</v>
      </c>
      <c r="F40" s="207"/>
      <c r="G40" s="207">
        <v>71603091155</v>
      </c>
      <c r="H40" s="207"/>
      <c r="I40" s="207">
        <v>1819057359</v>
      </c>
      <c r="J40" s="207"/>
      <c r="K40" s="207">
        <v>178768</v>
      </c>
      <c r="L40" s="207"/>
      <c r="M40" s="207">
        <v>73422148514</v>
      </c>
      <c r="N40" s="207"/>
      <c r="O40" s="207">
        <v>64162076521</v>
      </c>
      <c r="P40" s="207"/>
      <c r="Q40" s="207">
        <v>9260071993</v>
      </c>
      <c r="R40" s="4"/>
      <c r="S40" s="5"/>
      <c r="T40" s="84"/>
      <c r="U40" s="5"/>
      <c r="V40" s="4"/>
      <c r="W40" s="5"/>
      <c r="X40" s="4"/>
      <c r="Z40" s="65"/>
      <c r="AA40" s="65"/>
    </row>
    <row r="41" spans="1:27" ht="22.5" x14ac:dyDescent="0.5">
      <c r="A41" s="152" t="s">
        <v>299</v>
      </c>
      <c r="B41" s="4"/>
      <c r="C41" s="207">
        <v>299779419</v>
      </c>
      <c r="D41" s="207"/>
      <c r="E41" s="207">
        <v>792668645675</v>
      </c>
      <c r="F41" s="207"/>
      <c r="G41" s="207">
        <v>752487854538</v>
      </c>
      <c r="H41" s="207"/>
      <c r="I41" s="207">
        <v>40180791137</v>
      </c>
      <c r="J41" s="207"/>
      <c r="K41" s="207">
        <v>299779419</v>
      </c>
      <c r="L41" s="207"/>
      <c r="M41" s="207">
        <v>792668645675</v>
      </c>
      <c r="N41" s="207"/>
      <c r="O41" s="207">
        <v>761510367039</v>
      </c>
      <c r="P41" s="207"/>
      <c r="Q41" s="207">
        <v>31158278636</v>
      </c>
      <c r="R41" s="4"/>
      <c r="S41" s="5"/>
      <c r="T41" s="84"/>
      <c r="U41" s="5"/>
      <c r="V41" s="4"/>
      <c r="W41" s="5"/>
      <c r="X41" s="54"/>
      <c r="Z41" s="65"/>
      <c r="AA41" s="65"/>
    </row>
    <row r="42" spans="1:27" ht="22.5" x14ac:dyDescent="0.5">
      <c r="A42" s="152" t="s">
        <v>168</v>
      </c>
      <c r="B42" s="4"/>
      <c r="C42" s="207">
        <v>450000</v>
      </c>
      <c r="D42" s="207"/>
      <c r="E42" s="207">
        <v>6441444000</v>
      </c>
      <c r="F42" s="207"/>
      <c r="G42" s="207">
        <v>7541857350</v>
      </c>
      <c r="H42" s="207"/>
      <c r="I42" s="207">
        <v>-1100413350</v>
      </c>
      <c r="J42" s="207"/>
      <c r="K42" s="207">
        <v>450000</v>
      </c>
      <c r="L42" s="207"/>
      <c r="M42" s="207">
        <v>6441444000</v>
      </c>
      <c r="N42" s="207"/>
      <c r="O42" s="207">
        <v>5260512600</v>
      </c>
      <c r="P42" s="207"/>
      <c r="Q42" s="207">
        <v>1180931400</v>
      </c>
      <c r="R42" s="4"/>
      <c r="S42" s="5"/>
      <c r="T42" s="84"/>
      <c r="U42" s="5"/>
      <c r="V42" s="4"/>
      <c r="W42" s="5"/>
      <c r="X42" s="54"/>
      <c r="Z42" s="65"/>
      <c r="AA42" s="65"/>
    </row>
    <row r="43" spans="1:27" s="66" customFormat="1" ht="21" x14ac:dyDescent="0.5">
      <c r="A43" s="154" t="s">
        <v>63</v>
      </c>
      <c r="B43" s="4"/>
      <c r="C43" s="21"/>
      <c r="D43" s="21"/>
      <c r="E43" s="21">
        <f>SUM(E7:E42)</f>
        <v>6555833465338</v>
      </c>
      <c r="F43" s="21"/>
      <c r="G43" s="159">
        <f t="shared" ref="G43" si="0">SUM(G7:G42)</f>
        <v>6567241925571</v>
      </c>
      <c r="H43" s="192">
        <f t="shared" ref="H43" si="1">SUM(H7:H42)</f>
        <v>0</v>
      </c>
      <c r="I43" s="159">
        <f>SUM(I7:I42)</f>
        <v>-11408460221</v>
      </c>
      <c r="J43" s="192">
        <f t="shared" ref="J43" si="2">SUM(J7:J42)</f>
        <v>0</v>
      </c>
      <c r="K43" s="159">
        <f t="shared" ref="K43" si="3">SUM(K7:K42)</f>
        <v>995433071</v>
      </c>
      <c r="L43" s="192">
        <f t="shared" ref="L43" si="4">SUM(L7:L42)</f>
        <v>0</v>
      </c>
      <c r="M43" s="159">
        <f>SUM(M7:M42)</f>
        <v>6555833465338</v>
      </c>
      <c r="N43" s="192">
        <f t="shared" ref="N43" si="5">SUM(N7:N42)</f>
        <v>0</v>
      </c>
      <c r="O43" s="159">
        <f>SUM(O7:O42)</f>
        <v>6304228200023</v>
      </c>
      <c r="P43" s="192">
        <f ca="1">SUM(P7:P51)</f>
        <v>0</v>
      </c>
      <c r="Q43" s="159">
        <f>SUM(Q7:Q42)</f>
        <v>251605265321</v>
      </c>
      <c r="R43" s="66">
        <f ca="1">SUM(R14:R51)</f>
        <v>0</v>
      </c>
      <c r="S43" s="66">
        <f ca="1">SUM(S14:S51)</f>
        <v>1317957322093</v>
      </c>
      <c r="T43" s="49"/>
      <c r="Y43" s="65"/>
      <c r="AA43" s="71"/>
    </row>
    <row r="44" spans="1:27" ht="21.75" x14ac:dyDescent="0.5">
      <c r="A44" s="283" t="s">
        <v>158</v>
      </c>
      <c r="B44" s="283"/>
      <c r="C44" s="283"/>
      <c r="D44" s="283"/>
      <c r="E44" s="283"/>
      <c r="F44" s="283"/>
      <c r="G44" s="283"/>
      <c r="H44" s="283"/>
      <c r="I44" s="283"/>
      <c r="J44" s="283"/>
      <c r="K44" s="283"/>
      <c r="L44" s="283"/>
      <c r="M44" s="283"/>
      <c r="N44" s="283"/>
      <c r="O44" s="283"/>
      <c r="P44" s="283"/>
      <c r="Q44" s="283"/>
    </row>
    <row r="45" spans="1:27" ht="21.75" x14ac:dyDescent="0.5">
      <c r="A45" s="283" t="s">
        <v>437</v>
      </c>
      <c r="B45" s="283"/>
      <c r="C45" s="283"/>
      <c r="D45" s="283"/>
      <c r="E45" s="283"/>
      <c r="F45" s="283"/>
      <c r="G45" s="283"/>
      <c r="H45" s="283"/>
      <c r="I45" s="283"/>
      <c r="J45" s="283"/>
      <c r="K45" s="283"/>
      <c r="L45" s="283"/>
      <c r="M45" s="283"/>
      <c r="N45" s="283"/>
      <c r="O45" s="283"/>
      <c r="P45" s="283"/>
      <c r="Q45" s="283"/>
    </row>
    <row r="46" spans="1:27" ht="21.75" x14ac:dyDescent="0.5">
      <c r="A46" s="283" t="str">
        <f>A3</f>
        <v>برای ماه منتهی به 1401/05/31</v>
      </c>
      <c r="B46" s="283"/>
      <c r="C46" s="283"/>
      <c r="D46" s="283"/>
      <c r="E46" s="283"/>
      <c r="F46" s="283"/>
      <c r="G46" s="283"/>
      <c r="H46" s="283"/>
      <c r="I46" s="283"/>
      <c r="J46" s="283"/>
      <c r="K46" s="283"/>
      <c r="L46" s="283"/>
      <c r="M46" s="283"/>
      <c r="N46" s="283"/>
      <c r="O46" s="283"/>
      <c r="P46" s="283"/>
      <c r="Q46" s="283"/>
    </row>
    <row r="47" spans="1:27" s="193" customFormat="1" ht="21.75" x14ac:dyDescent="0.55000000000000004">
      <c r="A47" s="154" t="s">
        <v>298</v>
      </c>
      <c r="B47" s="48"/>
      <c r="C47" s="192"/>
      <c r="D47" s="192"/>
      <c r="E47" s="192">
        <f>E43</f>
        <v>6555833465338</v>
      </c>
      <c r="F47" s="192"/>
      <c r="G47" s="192">
        <f>G43</f>
        <v>6567241925571</v>
      </c>
      <c r="H47" s="192"/>
      <c r="I47" s="192">
        <f t="shared" ref="I47:R47" si="6">I43</f>
        <v>-11408460221</v>
      </c>
      <c r="J47" s="192">
        <f t="shared" si="6"/>
        <v>0</v>
      </c>
      <c r="K47" s="192">
        <f t="shared" si="6"/>
        <v>995433071</v>
      </c>
      <c r="L47" s="192">
        <f t="shared" si="6"/>
        <v>0</v>
      </c>
      <c r="M47" s="192">
        <f t="shared" si="6"/>
        <v>6555833465338</v>
      </c>
      <c r="N47" s="192">
        <f t="shared" si="6"/>
        <v>0</v>
      </c>
      <c r="O47" s="192">
        <f t="shared" si="6"/>
        <v>6304228200023</v>
      </c>
      <c r="P47" s="192">
        <f t="shared" ca="1" si="6"/>
        <v>0</v>
      </c>
      <c r="Q47" s="192">
        <f t="shared" si="6"/>
        <v>251605265321</v>
      </c>
      <c r="R47" s="193">
        <f t="shared" ca="1" si="6"/>
        <v>0</v>
      </c>
      <c r="S47" s="193">
        <v>1258549616353</v>
      </c>
      <c r="T47" s="189"/>
      <c r="Y47" s="194"/>
      <c r="AA47" s="195"/>
    </row>
    <row r="48" spans="1:27" ht="19.5" customHeight="1" x14ac:dyDescent="0.5">
      <c r="A48" s="152" t="s">
        <v>334</v>
      </c>
      <c r="B48" s="4"/>
      <c r="C48" s="207">
        <v>3540000</v>
      </c>
      <c r="D48" s="207"/>
      <c r="E48" s="207">
        <v>38964474675</v>
      </c>
      <c r="F48" s="207"/>
      <c r="G48" s="207">
        <v>39046584397</v>
      </c>
      <c r="H48" s="207"/>
      <c r="I48" s="207">
        <v>-82109722</v>
      </c>
      <c r="J48" s="207"/>
      <c r="K48" s="207">
        <v>3540000</v>
      </c>
      <c r="L48" s="207"/>
      <c r="M48" s="207">
        <v>38964474675</v>
      </c>
      <c r="N48" s="207"/>
      <c r="O48" s="207">
        <v>40015341035</v>
      </c>
      <c r="P48" s="207"/>
      <c r="Q48" s="207">
        <v>-1050866360</v>
      </c>
      <c r="R48" s="4"/>
      <c r="S48" s="5"/>
      <c r="T48" s="84"/>
      <c r="U48" s="5"/>
      <c r="V48" s="4"/>
      <c r="W48" s="5"/>
      <c r="X48" s="4"/>
      <c r="Z48" s="65"/>
      <c r="AA48" s="65"/>
    </row>
    <row r="49" spans="1:39" ht="19.5" customHeight="1" x14ac:dyDescent="0.5">
      <c r="A49" s="152" t="s">
        <v>162</v>
      </c>
      <c r="B49" s="4"/>
      <c r="C49" s="207">
        <v>38137</v>
      </c>
      <c r="D49" s="207"/>
      <c r="E49" s="207">
        <v>26537059</v>
      </c>
      <c r="F49" s="207"/>
      <c r="G49" s="207">
        <v>26537059</v>
      </c>
      <c r="H49" s="207"/>
      <c r="I49" s="207">
        <v>0</v>
      </c>
      <c r="J49" s="207"/>
      <c r="K49" s="207">
        <v>38137</v>
      </c>
      <c r="L49" s="207"/>
      <c r="M49" s="207">
        <v>26537059</v>
      </c>
      <c r="N49" s="207"/>
      <c r="O49" s="207">
        <v>26537059</v>
      </c>
      <c r="P49" s="207"/>
      <c r="Q49" s="207">
        <v>0</v>
      </c>
      <c r="R49" s="4"/>
      <c r="S49" s="5"/>
      <c r="T49" s="84"/>
      <c r="U49" s="5"/>
      <c r="V49" s="4"/>
      <c r="W49" s="5"/>
      <c r="X49" s="4"/>
      <c r="Z49" s="65"/>
      <c r="AA49" s="65"/>
    </row>
    <row r="50" spans="1:39" ht="19.5" customHeight="1" x14ac:dyDescent="0.5">
      <c r="A50" s="152" t="s">
        <v>113</v>
      </c>
      <c r="B50" s="4"/>
      <c r="C50" s="207">
        <v>21686689</v>
      </c>
      <c r="D50" s="207"/>
      <c r="E50" s="207">
        <v>152628184659</v>
      </c>
      <c r="F50" s="207"/>
      <c r="G50" s="207">
        <v>175694873583</v>
      </c>
      <c r="H50" s="207"/>
      <c r="I50" s="207">
        <v>-23066688923</v>
      </c>
      <c r="J50" s="207"/>
      <c r="K50" s="207">
        <v>21686689</v>
      </c>
      <c r="L50" s="207"/>
      <c r="M50" s="207">
        <v>152628184659</v>
      </c>
      <c r="N50" s="207"/>
      <c r="O50" s="207">
        <v>172375300275</v>
      </c>
      <c r="P50" s="207"/>
      <c r="Q50" s="207">
        <v>-19747115615</v>
      </c>
      <c r="R50" s="4"/>
      <c r="S50" s="5"/>
      <c r="T50" s="84"/>
      <c r="U50" s="5"/>
      <c r="V50" s="4"/>
      <c r="W50" s="5"/>
      <c r="X50" s="4"/>
      <c r="Z50" s="65"/>
      <c r="AA50" s="65"/>
    </row>
    <row r="51" spans="1:39" ht="19.5" customHeight="1" x14ac:dyDescent="0.5">
      <c r="A51" s="152" t="s">
        <v>229</v>
      </c>
      <c r="B51" s="4"/>
      <c r="C51" s="207">
        <v>16767</v>
      </c>
      <c r="D51" s="207"/>
      <c r="E51" s="207">
        <v>10944687205</v>
      </c>
      <c r="F51" s="207"/>
      <c r="G51" s="207">
        <v>10671267002</v>
      </c>
      <c r="H51" s="207"/>
      <c r="I51" s="207">
        <v>273420203</v>
      </c>
      <c r="J51" s="207"/>
      <c r="K51" s="207">
        <v>16767</v>
      </c>
      <c r="L51" s="207"/>
      <c r="M51" s="207">
        <v>10944687205</v>
      </c>
      <c r="N51" s="207"/>
      <c r="O51" s="207">
        <v>9991320744</v>
      </c>
      <c r="P51" s="207"/>
      <c r="Q51" s="207">
        <v>953366461</v>
      </c>
      <c r="R51" s="4"/>
      <c r="S51" s="5"/>
      <c r="T51" s="84"/>
      <c r="U51" s="5"/>
      <c r="V51" s="4"/>
      <c r="W51" s="5"/>
      <c r="X51" s="4"/>
      <c r="Z51" s="65"/>
      <c r="AA51" s="65"/>
    </row>
    <row r="52" spans="1:39" ht="19.5" customHeight="1" x14ac:dyDescent="0.5">
      <c r="A52" s="152" t="s">
        <v>305</v>
      </c>
      <c r="B52" s="4"/>
      <c r="C52" s="207">
        <v>10000</v>
      </c>
      <c r="D52" s="207"/>
      <c r="E52" s="207">
        <v>6032806355</v>
      </c>
      <c r="F52" s="207"/>
      <c r="G52" s="207">
        <v>5866936425</v>
      </c>
      <c r="H52" s="207"/>
      <c r="I52" s="207">
        <v>165869930</v>
      </c>
      <c r="J52" s="207"/>
      <c r="K52" s="207">
        <v>10000</v>
      </c>
      <c r="L52" s="207"/>
      <c r="M52" s="207">
        <v>6032806355</v>
      </c>
      <c r="N52" s="207"/>
      <c r="O52" s="207">
        <v>5550505841</v>
      </c>
      <c r="P52" s="207"/>
      <c r="Q52" s="207">
        <v>482300514</v>
      </c>
      <c r="R52" s="4"/>
      <c r="S52" s="5"/>
      <c r="T52" s="84"/>
      <c r="U52" s="5"/>
      <c r="V52" s="4"/>
      <c r="W52" s="5"/>
      <c r="X52" s="4"/>
      <c r="Z52" s="65"/>
      <c r="AA52" s="65"/>
    </row>
    <row r="53" spans="1:39" s="193" customFormat="1" ht="19.5" customHeight="1" x14ac:dyDescent="0.55000000000000004">
      <c r="A53" s="152" t="s">
        <v>231</v>
      </c>
      <c r="B53" s="48"/>
      <c r="C53" s="207">
        <v>100164</v>
      </c>
      <c r="D53" s="207"/>
      <c r="E53" s="207">
        <v>61169082293</v>
      </c>
      <c r="F53" s="207"/>
      <c r="G53" s="207">
        <v>59606807107</v>
      </c>
      <c r="H53" s="207"/>
      <c r="I53" s="207">
        <v>1562275186</v>
      </c>
      <c r="J53" s="207"/>
      <c r="K53" s="207">
        <v>100164</v>
      </c>
      <c r="L53" s="207"/>
      <c r="M53" s="207">
        <v>61169082293</v>
      </c>
      <c r="N53" s="207"/>
      <c r="O53" s="207">
        <v>55972904587</v>
      </c>
      <c r="P53" s="207"/>
      <c r="Q53" s="207">
        <v>5196177706</v>
      </c>
      <c r="T53" s="189"/>
      <c r="Y53" s="194"/>
      <c r="AA53" s="195"/>
    </row>
    <row r="54" spans="1:39" s="193" customFormat="1" ht="19.5" customHeight="1" x14ac:dyDescent="0.55000000000000004">
      <c r="A54" s="152" t="s">
        <v>116</v>
      </c>
      <c r="B54" s="48"/>
      <c r="C54" s="41">
        <v>64598</v>
      </c>
      <c r="D54" s="41"/>
      <c r="E54" s="41">
        <v>59994206278</v>
      </c>
      <c r="F54" s="207"/>
      <c r="G54" s="41">
        <v>58825194400</v>
      </c>
      <c r="H54" s="41"/>
      <c r="I54" s="41">
        <v>1169011878</v>
      </c>
      <c r="J54" s="207"/>
      <c r="K54" s="207">
        <v>64598</v>
      </c>
      <c r="L54" s="207"/>
      <c r="M54" s="207">
        <v>59994206278</v>
      </c>
      <c r="N54" s="207"/>
      <c r="O54" s="207">
        <v>54898347870</v>
      </c>
      <c r="P54" s="207"/>
      <c r="Q54" s="207">
        <v>5095858408</v>
      </c>
      <c r="T54" s="189"/>
      <c r="Y54" s="194"/>
      <c r="AA54" s="195"/>
    </row>
    <row r="55" spans="1:39" s="193" customFormat="1" ht="19.5" customHeight="1" x14ac:dyDescent="0.55000000000000004">
      <c r="A55" s="152" t="s">
        <v>303</v>
      </c>
      <c r="B55" s="48"/>
      <c r="C55" s="41">
        <v>6500</v>
      </c>
      <c r="D55" s="41"/>
      <c r="E55" s="41">
        <v>4113754246</v>
      </c>
      <c r="F55" s="207"/>
      <c r="G55" s="207">
        <v>4006718650</v>
      </c>
      <c r="H55" s="207"/>
      <c r="I55" s="207">
        <v>107035596</v>
      </c>
      <c r="J55" s="207"/>
      <c r="K55" s="41">
        <v>6500</v>
      </c>
      <c r="L55" s="41"/>
      <c r="M55" s="41">
        <v>4113754246</v>
      </c>
      <c r="N55" s="41"/>
      <c r="O55" s="41">
        <v>3794607643</v>
      </c>
      <c r="P55" s="41"/>
      <c r="Q55" s="41">
        <v>319146603</v>
      </c>
      <c r="T55" s="189"/>
      <c r="Y55" s="194"/>
      <c r="AA55" s="195"/>
    </row>
    <row r="56" spans="1:39" s="193" customFormat="1" ht="19.5" customHeight="1" x14ac:dyDescent="0.55000000000000004">
      <c r="A56" s="152" t="s">
        <v>119</v>
      </c>
      <c r="B56" s="48"/>
      <c r="C56" s="41">
        <v>532683</v>
      </c>
      <c r="D56" s="41"/>
      <c r="E56" s="41">
        <v>422506157606</v>
      </c>
      <c r="F56" s="207"/>
      <c r="G56" s="207">
        <v>413979448522</v>
      </c>
      <c r="H56" s="207"/>
      <c r="I56" s="207">
        <v>8526709084</v>
      </c>
      <c r="J56" s="207"/>
      <c r="K56" s="41">
        <v>532683</v>
      </c>
      <c r="L56" s="41"/>
      <c r="M56" s="41">
        <v>422506157606</v>
      </c>
      <c r="N56" s="41"/>
      <c r="O56" s="41">
        <v>382793316285</v>
      </c>
      <c r="P56" s="41"/>
      <c r="Q56" s="41">
        <v>39712841321</v>
      </c>
      <c r="T56" s="189"/>
      <c r="Y56" s="194"/>
      <c r="AA56" s="195"/>
    </row>
    <row r="57" spans="1:39" s="66" customFormat="1" ht="19.5" customHeight="1" x14ac:dyDescent="0.5">
      <c r="A57" s="152" t="s">
        <v>211</v>
      </c>
      <c r="B57" s="4"/>
      <c r="C57" s="207">
        <v>45</v>
      </c>
      <c r="D57" s="207"/>
      <c r="E57" s="207">
        <v>44991843</v>
      </c>
      <c r="F57" s="207"/>
      <c r="G57" s="207">
        <v>44991843</v>
      </c>
      <c r="H57" s="207"/>
      <c r="I57" s="207">
        <v>0</v>
      </c>
      <c r="J57" s="207"/>
      <c r="K57" s="207">
        <v>45</v>
      </c>
      <c r="L57" s="207"/>
      <c r="M57" s="207">
        <v>44991843</v>
      </c>
      <c r="N57" s="207"/>
      <c r="O57" s="207">
        <v>44992293</v>
      </c>
      <c r="P57" s="207"/>
      <c r="Q57" s="207">
        <v>-449</v>
      </c>
      <c r="T57" s="49" t="e">
        <v>#REF!</v>
      </c>
      <c r="Y57" s="65"/>
      <c r="AA57" s="71"/>
    </row>
    <row r="58" spans="1:39" s="66" customFormat="1" ht="19.5" customHeight="1" x14ac:dyDescent="0.5">
      <c r="A58" s="152" t="s">
        <v>120</v>
      </c>
      <c r="B58" s="4"/>
      <c r="C58" s="207">
        <v>3554250</v>
      </c>
      <c r="D58" s="207"/>
      <c r="E58" s="207">
        <v>2733799596747</v>
      </c>
      <c r="F58" s="207"/>
      <c r="G58" s="207">
        <v>2628236183084</v>
      </c>
      <c r="H58" s="207"/>
      <c r="I58" s="207">
        <v>105563413663</v>
      </c>
      <c r="J58" s="207"/>
      <c r="K58" s="207">
        <v>3554250</v>
      </c>
      <c r="L58" s="207"/>
      <c r="M58" s="207">
        <v>2733799596747</v>
      </c>
      <c r="N58" s="207"/>
      <c r="O58" s="207">
        <v>2499474830810</v>
      </c>
      <c r="P58" s="207"/>
      <c r="Q58" s="207">
        <v>234324765937</v>
      </c>
      <c r="T58" s="49"/>
      <c r="Y58" s="65"/>
      <c r="AL58" s="67"/>
      <c r="AM58" s="67"/>
    </row>
    <row r="59" spans="1:39" s="66" customFormat="1" ht="19.5" customHeight="1" x14ac:dyDescent="0.5">
      <c r="A59" s="152" t="s">
        <v>208</v>
      </c>
      <c r="B59" s="4"/>
      <c r="C59" s="207">
        <v>216000</v>
      </c>
      <c r="D59" s="207"/>
      <c r="E59" s="207">
        <v>210245014183</v>
      </c>
      <c r="F59" s="207"/>
      <c r="G59" s="207">
        <v>206207410131</v>
      </c>
      <c r="H59" s="207"/>
      <c r="I59" s="207">
        <v>4037604052</v>
      </c>
      <c r="J59" s="207"/>
      <c r="K59" s="207">
        <v>216000</v>
      </c>
      <c r="L59" s="207"/>
      <c r="M59" s="207">
        <v>210245014183</v>
      </c>
      <c r="N59" s="207"/>
      <c r="O59" s="207">
        <v>210699827733</v>
      </c>
      <c r="P59" s="207"/>
      <c r="Q59" s="207">
        <v>-454813549</v>
      </c>
      <c r="T59" s="79"/>
      <c r="U59" s="71"/>
      <c r="Y59" s="65"/>
    </row>
    <row r="60" spans="1:39" ht="19.5" customHeight="1" x14ac:dyDescent="0.5">
      <c r="A60" s="152" t="s">
        <v>199</v>
      </c>
      <c r="B60" s="4"/>
      <c r="C60" s="207">
        <v>19434</v>
      </c>
      <c r="D60" s="207"/>
      <c r="E60" s="207">
        <v>16885085023</v>
      </c>
      <c r="F60" s="207"/>
      <c r="G60" s="207">
        <v>16603343098</v>
      </c>
      <c r="H60" s="207"/>
      <c r="I60" s="207">
        <v>281741925</v>
      </c>
      <c r="J60" s="207"/>
      <c r="K60" s="207">
        <v>19434</v>
      </c>
      <c r="L60" s="207"/>
      <c r="M60" s="207">
        <v>16885085023</v>
      </c>
      <c r="N60" s="207"/>
      <c r="O60" s="207">
        <v>15388938249</v>
      </c>
      <c r="P60" s="207"/>
      <c r="Q60" s="207">
        <v>1496146774</v>
      </c>
      <c r="R60" s="72"/>
      <c r="S60" s="72"/>
      <c r="T60" s="72"/>
      <c r="U60" s="72"/>
      <c r="V60" s="72"/>
      <c r="W60" s="72"/>
      <c r="X60" s="72"/>
      <c r="Z60" s="72"/>
      <c r="AA60" s="72"/>
      <c r="AB60" s="72"/>
      <c r="AC60" s="72"/>
      <c r="AD60" s="72"/>
      <c r="AE60" s="72"/>
      <c r="AF60" s="72"/>
      <c r="AG60" s="72"/>
      <c r="AH60" s="72"/>
    </row>
    <row r="61" spans="1:39" ht="19.5" customHeight="1" x14ac:dyDescent="0.5">
      <c r="A61" s="153" t="s">
        <v>226</v>
      </c>
      <c r="C61" s="207">
        <v>1400000</v>
      </c>
      <c r="D61" s="207"/>
      <c r="E61" s="207">
        <v>1357688074426</v>
      </c>
      <c r="F61" s="207"/>
      <c r="G61" s="207">
        <v>1331440032746</v>
      </c>
      <c r="H61" s="207"/>
      <c r="I61" s="207">
        <v>26248041680</v>
      </c>
      <c r="J61" s="207"/>
      <c r="K61" s="207">
        <v>1400000</v>
      </c>
      <c r="L61" s="207"/>
      <c r="M61" s="207">
        <v>1357688074426</v>
      </c>
      <c r="N61" s="207"/>
      <c r="O61" s="207">
        <v>1326333758426</v>
      </c>
      <c r="P61" s="207"/>
      <c r="Q61" s="207">
        <v>31354316000</v>
      </c>
      <c r="R61" s="72"/>
      <c r="S61" s="72"/>
      <c r="T61" s="72"/>
      <c r="U61" s="72"/>
      <c r="V61" s="72"/>
      <c r="W61" s="72"/>
      <c r="X61" s="72"/>
      <c r="Z61" s="72"/>
      <c r="AA61" s="72"/>
      <c r="AB61" s="72"/>
      <c r="AC61" s="72"/>
      <c r="AD61" s="72"/>
      <c r="AE61" s="72"/>
      <c r="AF61" s="72"/>
      <c r="AG61" s="72"/>
      <c r="AH61" s="72"/>
    </row>
    <row r="62" spans="1:39" ht="19.5" customHeight="1" x14ac:dyDescent="0.5">
      <c r="A62" s="153" t="s">
        <v>150</v>
      </c>
      <c r="C62" s="207">
        <v>261679</v>
      </c>
      <c r="D62" s="207"/>
      <c r="E62" s="207">
        <v>199651051586</v>
      </c>
      <c r="F62" s="207"/>
      <c r="G62" s="207">
        <v>195046335942</v>
      </c>
      <c r="H62" s="207"/>
      <c r="I62" s="207">
        <v>4604715644</v>
      </c>
      <c r="J62" s="207"/>
      <c r="K62" s="207">
        <v>261679</v>
      </c>
      <c r="L62" s="207"/>
      <c r="M62" s="207">
        <v>199651051586</v>
      </c>
      <c r="N62" s="207"/>
      <c r="O62" s="207">
        <v>180839741654</v>
      </c>
      <c r="P62" s="207"/>
      <c r="Q62" s="207">
        <v>18811309932</v>
      </c>
      <c r="R62" s="72"/>
      <c r="S62" s="72"/>
      <c r="T62" s="72"/>
      <c r="U62" s="72"/>
      <c r="V62" s="72"/>
      <c r="W62" s="72"/>
      <c r="X62" s="72"/>
      <c r="Z62" s="72"/>
      <c r="AA62" s="72"/>
      <c r="AB62" s="72"/>
      <c r="AC62" s="72"/>
      <c r="AD62" s="72"/>
      <c r="AE62" s="72"/>
      <c r="AF62" s="72"/>
      <c r="AG62" s="72"/>
      <c r="AH62" s="72"/>
    </row>
    <row r="63" spans="1:39" ht="19.5" customHeight="1" x14ac:dyDescent="0.5">
      <c r="A63" s="153" t="s">
        <v>100</v>
      </c>
      <c r="C63" s="207">
        <v>78605</v>
      </c>
      <c r="D63" s="207"/>
      <c r="E63" s="207">
        <v>64452276407</v>
      </c>
      <c r="F63" s="207"/>
      <c r="G63" s="207">
        <v>63184607563</v>
      </c>
      <c r="H63" s="207"/>
      <c r="I63" s="207">
        <v>1267668844</v>
      </c>
      <c r="J63" s="207"/>
      <c r="K63" s="207">
        <v>78605</v>
      </c>
      <c r="L63" s="207"/>
      <c r="M63" s="207">
        <v>64452276407</v>
      </c>
      <c r="N63" s="207"/>
      <c r="O63" s="207">
        <v>58322197685</v>
      </c>
      <c r="P63" s="207"/>
      <c r="Q63" s="207">
        <v>6130078722</v>
      </c>
      <c r="R63" s="72"/>
      <c r="S63" s="72"/>
      <c r="T63" s="72"/>
      <c r="U63" s="72"/>
      <c r="V63" s="72"/>
      <c r="W63" s="72"/>
      <c r="X63" s="72"/>
      <c r="Z63" s="72"/>
      <c r="AA63" s="72"/>
      <c r="AB63" s="72"/>
      <c r="AC63" s="72"/>
      <c r="AD63" s="72"/>
      <c r="AE63" s="72"/>
      <c r="AF63" s="72"/>
      <c r="AG63" s="72"/>
      <c r="AH63" s="72"/>
    </row>
    <row r="64" spans="1:39" ht="19.5" customHeight="1" x14ac:dyDescent="0.5">
      <c r="A64" s="153" t="s">
        <v>214</v>
      </c>
      <c r="C64" s="207">
        <v>760000</v>
      </c>
      <c r="D64" s="207"/>
      <c r="E64" s="207">
        <v>731273952568</v>
      </c>
      <c r="F64" s="207"/>
      <c r="G64" s="207">
        <v>717630625869</v>
      </c>
      <c r="H64" s="207"/>
      <c r="I64" s="207">
        <v>13643326699</v>
      </c>
      <c r="J64" s="207"/>
      <c r="K64" s="207">
        <v>760000</v>
      </c>
      <c r="L64" s="207"/>
      <c r="M64" s="207">
        <v>731273952568</v>
      </c>
      <c r="N64" s="207"/>
      <c r="O64" s="207">
        <v>736213817055</v>
      </c>
      <c r="P64" s="207"/>
      <c r="Q64" s="207">
        <v>-4939864486</v>
      </c>
      <c r="S64" s="72"/>
      <c r="T64" s="72"/>
      <c r="U64" s="72"/>
      <c r="V64" s="72"/>
      <c r="W64" s="72"/>
      <c r="X64" s="72"/>
      <c r="Z64" s="72"/>
      <c r="AA64" s="72"/>
      <c r="AB64" s="72"/>
      <c r="AC64" s="72"/>
      <c r="AD64" s="72"/>
      <c r="AE64" s="72"/>
      <c r="AF64" s="72"/>
      <c r="AG64" s="72"/>
      <c r="AH64" s="72"/>
    </row>
    <row r="65" spans="1:34" ht="19.5" customHeight="1" x14ac:dyDescent="0.5">
      <c r="A65" s="153" t="s">
        <v>304</v>
      </c>
      <c r="C65" s="207">
        <v>26604</v>
      </c>
      <c r="D65" s="207"/>
      <c r="E65" s="207">
        <v>16631136060</v>
      </c>
      <c r="F65" s="207"/>
      <c r="G65" s="207">
        <v>16225498595</v>
      </c>
      <c r="H65" s="207"/>
      <c r="I65" s="207">
        <v>405637465</v>
      </c>
      <c r="J65" s="207"/>
      <c r="K65" s="207">
        <v>26604</v>
      </c>
      <c r="L65" s="207"/>
      <c r="M65" s="207">
        <v>16631136060</v>
      </c>
      <c r="N65" s="207"/>
      <c r="O65" s="207">
        <v>15158596856</v>
      </c>
      <c r="P65" s="207"/>
      <c r="Q65" s="207">
        <v>1472539204</v>
      </c>
      <c r="S65" s="72"/>
      <c r="T65" s="72"/>
      <c r="U65" s="72"/>
      <c r="V65" s="72"/>
      <c r="W65" s="72"/>
      <c r="X65" s="72"/>
      <c r="Z65" s="72"/>
      <c r="AA65" s="72"/>
      <c r="AB65" s="72"/>
      <c r="AC65" s="72"/>
      <c r="AD65" s="72"/>
      <c r="AE65" s="72"/>
      <c r="AF65" s="72"/>
      <c r="AG65" s="72"/>
      <c r="AH65" s="72"/>
    </row>
    <row r="66" spans="1:34" ht="19.5" customHeight="1" x14ac:dyDescent="0.5">
      <c r="A66" s="153" t="s">
        <v>197</v>
      </c>
      <c r="C66" s="207">
        <v>279587</v>
      </c>
      <c r="D66" s="207"/>
      <c r="E66" s="207">
        <v>186115285089</v>
      </c>
      <c r="F66" s="207"/>
      <c r="G66" s="207">
        <v>181662271434</v>
      </c>
      <c r="H66" s="207"/>
      <c r="I66" s="207">
        <v>4453013655</v>
      </c>
      <c r="J66" s="207"/>
      <c r="K66" s="207">
        <v>279587</v>
      </c>
      <c r="L66" s="207"/>
      <c r="M66" s="207">
        <v>186115285089</v>
      </c>
      <c r="N66" s="207"/>
      <c r="O66" s="207">
        <v>169988834508</v>
      </c>
      <c r="P66" s="207"/>
      <c r="Q66" s="207">
        <v>16126450581</v>
      </c>
      <c r="S66" s="72"/>
      <c r="T66" s="72"/>
      <c r="U66" s="72"/>
      <c r="V66" s="72"/>
      <c r="W66" s="72"/>
      <c r="X66" s="72"/>
      <c r="Z66" s="72"/>
      <c r="AA66" s="72"/>
      <c r="AB66" s="72"/>
      <c r="AC66" s="72"/>
      <c r="AD66" s="72"/>
      <c r="AE66" s="72"/>
      <c r="AF66" s="72"/>
      <c r="AG66" s="72"/>
      <c r="AH66" s="72"/>
    </row>
    <row r="67" spans="1:34" ht="19.5" customHeight="1" x14ac:dyDescent="0.5">
      <c r="A67" s="153" t="s">
        <v>306</v>
      </c>
      <c r="C67" s="207">
        <v>1439989</v>
      </c>
      <c r="D67" s="207"/>
      <c r="E67" s="207">
        <v>1374342132896</v>
      </c>
      <c r="F67" s="207"/>
      <c r="G67" s="207">
        <v>1326396485231</v>
      </c>
      <c r="H67" s="207"/>
      <c r="I67" s="207">
        <v>47945647665</v>
      </c>
      <c r="J67" s="207"/>
      <c r="K67" s="207">
        <v>1439989</v>
      </c>
      <c r="L67" s="207"/>
      <c r="M67" s="207">
        <v>1374342132896</v>
      </c>
      <c r="N67" s="207"/>
      <c r="O67" s="207">
        <v>1264470148098</v>
      </c>
      <c r="P67" s="207"/>
      <c r="Q67" s="207">
        <v>109871984798</v>
      </c>
      <c r="S67" s="72"/>
      <c r="T67" s="72"/>
      <c r="U67" s="72"/>
      <c r="V67" s="72"/>
      <c r="W67" s="72"/>
      <c r="X67" s="72"/>
      <c r="Z67" s="72"/>
      <c r="AA67" s="72"/>
      <c r="AB67" s="72"/>
      <c r="AC67" s="72"/>
      <c r="AD67" s="72"/>
      <c r="AE67" s="72"/>
      <c r="AF67" s="72"/>
      <c r="AG67" s="72"/>
      <c r="AH67" s="72"/>
    </row>
    <row r="68" spans="1:34" ht="19.5" customHeight="1" x14ac:dyDescent="0.5">
      <c r="A68" s="153" t="s">
        <v>217</v>
      </c>
      <c r="C68" s="207">
        <v>319000</v>
      </c>
      <c r="D68" s="207"/>
      <c r="E68" s="207">
        <v>318503316808</v>
      </c>
      <c r="F68" s="207"/>
      <c r="G68" s="207">
        <v>314921596113</v>
      </c>
      <c r="H68" s="207"/>
      <c r="I68" s="207">
        <v>3581720695</v>
      </c>
      <c r="J68" s="207"/>
      <c r="K68" s="207">
        <v>319000</v>
      </c>
      <c r="L68" s="207"/>
      <c r="M68" s="207">
        <v>318503316808</v>
      </c>
      <c r="N68" s="207"/>
      <c r="O68" s="207">
        <v>312886744996</v>
      </c>
      <c r="P68" s="207"/>
      <c r="Q68" s="207">
        <v>5616571812</v>
      </c>
      <c r="S68" s="72"/>
      <c r="T68" s="72"/>
      <c r="U68" s="72"/>
      <c r="V68" s="72"/>
      <c r="W68" s="72"/>
      <c r="X68" s="72"/>
      <c r="Z68" s="72"/>
      <c r="AA68" s="72"/>
      <c r="AB68" s="72"/>
      <c r="AC68" s="72"/>
      <c r="AD68" s="72"/>
      <c r="AE68" s="72"/>
      <c r="AF68" s="72"/>
      <c r="AG68" s="72"/>
      <c r="AH68" s="72"/>
    </row>
    <row r="69" spans="1:34" ht="19.5" customHeight="1" x14ac:dyDescent="0.5">
      <c r="A69" s="153" t="s">
        <v>118</v>
      </c>
      <c r="C69" s="207">
        <v>425997</v>
      </c>
      <c r="D69" s="207"/>
      <c r="E69" s="207">
        <v>365221959049</v>
      </c>
      <c r="F69" s="207"/>
      <c r="G69" s="207">
        <v>357095409493</v>
      </c>
      <c r="H69" s="207"/>
      <c r="I69" s="207">
        <v>8126549556</v>
      </c>
      <c r="J69" s="207"/>
      <c r="K69" s="207">
        <v>425997</v>
      </c>
      <c r="L69" s="207"/>
      <c r="M69" s="207">
        <v>365221959049</v>
      </c>
      <c r="N69" s="207"/>
      <c r="O69" s="207">
        <v>334520808887</v>
      </c>
      <c r="P69" s="207"/>
      <c r="Q69" s="207">
        <v>30701150162</v>
      </c>
    </row>
    <row r="70" spans="1:34" ht="19.5" customHeight="1" x14ac:dyDescent="0.5">
      <c r="A70" s="153" t="s">
        <v>149</v>
      </c>
      <c r="C70" s="207">
        <v>6832</v>
      </c>
      <c r="D70" s="207"/>
      <c r="E70" s="207">
        <v>6778847911</v>
      </c>
      <c r="F70" s="207"/>
      <c r="G70" s="207">
        <v>6643667137</v>
      </c>
      <c r="H70" s="207"/>
      <c r="I70" s="207">
        <v>135180774</v>
      </c>
      <c r="J70" s="207"/>
      <c r="K70" s="207">
        <v>6832</v>
      </c>
      <c r="L70" s="207"/>
      <c r="M70" s="207">
        <v>6778847911</v>
      </c>
      <c r="N70" s="207"/>
      <c r="O70" s="207">
        <v>6246663267</v>
      </c>
      <c r="P70" s="207"/>
      <c r="Q70" s="207">
        <v>532184644</v>
      </c>
      <c r="X70" s="82">
        <f>SUM(I51:I74)</f>
        <v>244765529275</v>
      </c>
      <c r="AE70" s="82">
        <f>SUM(Q51:Q74)</f>
        <v>551259192669</v>
      </c>
    </row>
    <row r="71" spans="1:34" ht="19.5" customHeight="1" x14ac:dyDescent="0.5">
      <c r="A71" s="153" t="s">
        <v>117</v>
      </c>
      <c r="C71" s="207">
        <v>28231</v>
      </c>
      <c r="D71" s="207"/>
      <c r="E71" s="207">
        <v>25938457562</v>
      </c>
      <c r="F71" s="207"/>
      <c r="G71" s="207">
        <v>25400189970</v>
      </c>
      <c r="H71" s="207"/>
      <c r="I71" s="207">
        <v>538267592</v>
      </c>
      <c r="J71" s="207"/>
      <c r="K71" s="207">
        <v>28231</v>
      </c>
      <c r="L71" s="207"/>
      <c r="M71" s="207">
        <v>25938457562</v>
      </c>
      <c r="N71" s="207"/>
      <c r="O71" s="207">
        <v>23836758304</v>
      </c>
      <c r="P71" s="207"/>
      <c r="Q71" s="207">
        <v>2101699258</v>
      </c>
    </row>
    <row r="72" spans="1:34" ht="19.5" customHeight="1" x14ac:dyDescent="0.5">
      <c r="A72" s="153" t="s">
        <v>151</v>
      </c>
      <c r="C72" s="207">
        <v>197871</v>
      </c>
      <c r="D72" s="207"/>
      <c r="E72" s="207">
        <v>134527892399</v>
      </c>
      <c r="F72" s="207"/>
      <c r="G72" s="207">
        <v>131166673440</v>
      </c>
      <c r="H72" s="207"/>
      <c r="I72" s="207">
        <v>3361218959</v>
      </c>
      <c r="J72" s="207"/>
      <c r="K72" s="207">
        <v>197871</v>
      </c>
      <c r="L72" s="207"/>
      <c r="M72" s="207">
        <v>134527892399</v>
      </c>
      <c r="N72" s="207"/>
      <c r="O72" s="207">
        <v>122712500986</v>
      </c>
      <c r="P72" s="207"/>
      <c r="Q72" s="207">
        <v>11815391413</v>
      </c>
    </row>
    <row r="73" spans="1:34" ht="19.5" customHeight="1" x14ac:dyDescent="0.5">
      <c r="A73" s="153" t="s">
        <v>202</v>
      </c>
      <c r="C73" s="207">
        <v>223272</v>
      </c>
      <c r="D73" s="207"/>
      <c r="E73" s="207">
        <v>143495461052</v>
      </c>
      <c r="F73" s="207"/>
      <c r="G73" s="207">
        <v>139809908460</v>
      </c>
      <c r="H73" s="207"/>
      <c r="I73" s="207">
        <v>3685552592</v>
      </c>
      <c r="J73" s="207"/>
      <c r="K73" s="207">
        <v>223272</v>
      </c>
      <c r="L73" s="207"/>
      <c r="M73" s="207">
        <v>143495461052</v>
      </c>
      <c r="N73" s="207"/>
      <c r="O73" s="207">
        <v>130983333686</v>
      </c>
      <c r="P73" s="207"/>
      <c r="Q73" s="207">
        <v>12512127366</v>
      </c>
      <c r="Y73" s="65">
        <f>SUM(Q57:Q74)</f>
        <v>499499501656</v>
      </c>
    </row>
    <row r="74" spans="1:34" ht="19.5" customHeight="1" x14ac:dyDescent="0.5">
      <c r="A74" s="153" t="s">
        <v>106</v>
      </c>
      <c r="C74" s="207">
        <v>288797</v>
      </c>
      <c r="D74" s="207"/>
      <c r="E74" s="207">
        <v>285452966470</v>
      </c>
      <c r="F74" s="207"/>
      <c r="G74" s="207">
        <v>280371060532</v>
      </c>
      <c r="H74" s="207"/>
      <c r="I74" s="207">
        <v>5081905938</v>
      </c>
      <c r="J74" s="207"/>
      <c r="K74" s="207">
        <v>288797</v>
      </c>
      <c r="L74" s="207"/>
      <c r="M74" s="207">
        <v>285452966470</v>
      </c>
      <c r="N74" s="207"/>
      <c r="O74" s="207">
        <v>263425502933</v>
      </c>
      <c r="P74" s="207"/>
      <c r="Q74" s="207">
        <v>22027463537</v>
      </c>
      <c r="Y74" s="65" t="e">
        <f>SUM(#REF!)</f>
        <v>#REF!</v>
      </c>
    </row>
    <row r="75" spans="1:34" ht="21" x14ac:dyDescent="0.5">
      <c r="A75" s="154" t="s">
        <v>109</v>
      </c>
      <c r="B75" s="4"/>
      <c r="C75" s="21"/>
      <c r="D75" s="21"/>
      <c r="E75" s="157"/>
      <c r="F75" s="158"/>
      <c r="G75" s="159">
        <f t="shared" ref="G75:Q75" si="7">SUM(G47:G74)</f>
        <v>15273052583397</v>
      </c>
      <c r="H75" s="158">
        <f t="shared" si="7"/>
        <v>0</v>
      </c>
      <c r="I75" s="160">
        <f>SUM(I47:I74)</f>
        <v>210208270409</v>
      </c>
      <c r="J75" s="158">
        <f t="shared" si="7"/>
        <v>0</v>
      </c>
      <c r="K75" s="159">
        <f t="shared" si="7"/>
        <v>1030954802</v>
      </c>
      <c r="L75" s="158">
        <f t="shared" si="7"/>
        <v>0</v>
      </c>
      <c r="M75" s="159">
        <f t="shared" si="7"/>
        <v>15483260853793</v>
      </c>
      <c r="N75" s="158">
        <f t="shared" si="7"/>
        <v>0</v>
      </c>
      <c r="O75" s="160">
        <f t="shared" si="7"/>
        <v>14701194377788</v>
      </c>
      <c r="P75" s="6">
        <f t="shared" ca="1" si="7"/>
        <v>0</v>
      </c>
      <c r="Q75" s="160">
        <f t="shared" si="7"/>
        <v>782066476015</v>
      </c>
      <c r="R75" s="72"/>
      <c r="S75" s="72"/>
      <c r="T75" s="85">
        <v>11516052701</v>
      </c>
      <c r="U75" s="72"/>
      <c r="V75" s="72"/>
      <c r="W75" s="85" t="e">
        <v>#REF!</v>
      </c>
      <c r="X75" s="72"/>
      <c r="Y75" s="175"/>
      <c r="Z75" s="72"/>
      <c r="AA75" s="72"/>
      <c r="AB75" s="72"/>
      <c r="AC75" s="72"/>
      <c r="AD75" s="72"/>
      <c r="AE75" s="72"/>
      <c r="AF75" s="72"/>
    </row>
    <row r="76" spans="1:34" ht="22.5" x14ac:dyDescent="0.5">
      <c r="G76" s="207"/>
      <c r="H76" s="207"/>
      <c r="I76" s="207"/>
      <c r="J76" s="207"/>
      <c r="K76" s="207"/>
      <c r="L76" s="207"/>
      <c r="M76" s="207"/>
      <c r="N76" s="207"/>
      <c r="O76" s="207"/>
      <c r="P76" s="207"/>
      <c r="Q76" s="207"/>
    </row>
    <row r="77" spans="1:34" ht="22.5" x14ac:dyDescent="0.5">
      <c r="E77" s="237"/>
      <c r="G77" s="207"/>
      <c r="H77" s="207"/>
      <c r="I77" s="207"/>
      <c r="J77" s="207"/>
      <c r="K77" s="207"/>
      <c r="L77" s="207"/>
      <c r="M77" s="207"/>
      <c r="N77" s="207"/>
      <c r="O77" s="207"/>
      <c r="P77" s="207"/>
      <c r="Q77" s="207"/>
    </row>
    <row r="78" spans="1:34" ht="22.5" x14ac:dyDescent="0.5">
      <c r="E78" s="238"/>
      <c r="G78" s="207"/>
      <c r="H78" s="207"/>
      <c r="I78" s="207"/>
      <c r="J78" s="207"/>
      <c r="K78" s="207"/>
      <c r="L78" s="207"/>
      <c r="M78" s="207"/>
      <c r="N78" s="207"/>
      <c r="O78" s="207"/>
      <c r="P78" s="207"/>
      <c r="Q78" s="207"/>
    </row>
    <row r="79" spans="1:34" ht="22.5" x14ac:dyDescent="0.5">
      <c r="C79" s="239"/>
      <c r="D79" s="240"/>
      <c r="E79" s="239"/>
      <c r="F79" s="240"/>
      <c r="G79" s="224"/>
      <c r="H79" s="207"/>
      <c r="I79" s="207"/>
      <c r="J79" s="207"/>
      <c r="K79" s="207"/>
      <c r="L79" s="207"/>
      <c r="M79" s="207"/>
      <c r="N79" s="207"/>
      <c r="O79" s="207"/>
      <c r="P79" s="207"/>
      <c r="Q79" s="207"/>
    </row>
    <row r="80" spans="1:34" x14ac:dyDescent="0.5">
      <c r="C80" s="239"/>
      <c r="D80" s="240"/>
      <c r="E80" s="239"/>
      <c r="F80" s="240"/>
      <c r="G80" s="239"/>
    </row>
    <row r="81" spans="3:7" x14ac:dyDescent="0.5">
      <c r="C81" s="239"/>
      <c r="D81" s="240"/>
      <c r="E81" s="239"/>
      <c r="F81" s="240"/>
      <c r="G81" s="239"/>
    </row>
  </sheetData>
  <mergeCells count="17">
    <mergeCell ref="A1:Q1"/>
    <mergeCell ref="O6"/>
    <mergeCell ref="K5:Q5"/>
    <mergeCell ref="A5:A6"/>
    <mergeCell ref="C6"/>
    <mergeCell ref="E6"/>
    <mergeCell ref="G6"/>
    <mergeCell ref="I6"/>
    <mergeCell ref="C5:I5"/>
    <mergeCell ref="K6"/>
    <mergeCell ref="M6"/>
    <mergeCell ref="A4:E4"/>
    <mergeCell ref="A44:Q44"/>
    <mergeCell ref="A45:Q45"/>
    <mergeCell ref="A46:Q46"/>
    <mergeCell ref="A3:Q3"/>
    <mergeCell ref="A2:Q2"/>
  </mergeCells>
  <printOptions horizontalCentered="1"/>
  <pageMargins left="0" right="0" top="0.39370078740157483" bottom="0.74803149606299213" header="0" footer="0.19685039370078741"/>
  <pageSetup paperSize="9" scale="55" firstPageNumber="11" orientation="landscape" useFirstPageNumber="1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7"/>
  </sheetPr>
  <dimension ref="A1:AE47"/>
  <sheetViews>
    <sheetView rightToLeft="1" tabSelected="1" showWhiteSpace="0" view="pageBreakPreview" zoomScale="50" zoomScaleNormal="70" zoomScaleSheetLayoutView="50" zoomScalePageLayoutView="70" workbookViewId="0">
      <pane xSplit="1" topLeftCell="B1" activePane="topRight" state="frozen"/>
      <selection activeCell="Q27" sqref="Q27"/>
      <selection pane="topRight" activeCell="Q27" sqref="Q27"/>
    </sheetView>
  </sheetViews>
  <sheetFormatPr defaultColWidth="9.140625" defaultRowHeight="20.25" x14ac:dyDescent="0.5"/>
  <cols>
    <col min="1" max="1" width="33.140625" style="153" customWidth="1"/>
    <col min="2" max="2" width="1" style="66" customWidth="1"/>
    <col min="3" max="3" width="14.7109375" style="67" bestFit="1" customWidth="1"/>
    <col min="4" max="4" width="1" style="67" customWidth="1"/>
    <col min="5" max="5" width="23.42578125" style="67" bestFit="1" customWidth="1"/>
    <col min="6" max="6" width="1" style="67" customWidth="1"/>
    <col min="7" max="7" width="23.5703125" style="67" bestFit="1" customWidth="1"/>
    <col min="8" max="8" width="1" style="67" customWidth="1"/>
    <col min="9" max="9" width="23.85546875" style="67" customWidth="1"/>
    <col min="10" max="10" width="1" style="67" customWidth="1"/>
    <col min="11" max="11" width="18" style="67" bestFit="1" customWidth="1"/>
    <col min="12" max="12" width="1" style="67" customWidth="1"/>
    <col min="13" max="13" width="24.5703125" style="67" bestFit="1" customWidth="1"/>
    <col min="14" max="14" width="1" style="67" customWidth="1"/>
    <col min="15" max="15" width="23.85546875" style="67" bestFit="1" customWidth="1"/>
    <col min="16" max="16" width="1" style="67" customWidth="1"/>
    <col min="17" max="17" width="24.140625" style="67" customWidth="1"/>
    <col min="18" max="18" width="6.42578125" style="66" customWidth="1"/>
    <col min="19" max="19" width="26" style="66" hidden="1" customWidth="1"/>
    <col min="20" max="20" width="32.85546875" style="69" bestFit="1" customWidth="1"/>
    <col min="21" max="21" width="23.5703125" style="69" customWidth="1"/>
    <col min="22" max="22" width="17.28515625" style="69" bestFit="1" customWidth="1"/>
    <col min="23" max="23" width="22" style="66" customWidth="1"/>
    <col min="24" max="24" width="21.140625" style="69" bestFit="1" customWidth="1"/>
    <col min="25" max="25" width="35.42578125" style="69" customWidth="1"/>
    <col min="26" max="26" width="17.5703125" style="66" customWidth="1"/>
    <col min="27" max="29" width="9.140625" style="66"/>
    <col min="30" max="30" width="0" style="66" hidden="1" customWidth="1"/>
    <col min="31" max="31" width="17.42578125" style="66" bestFit="1" customWidth="1"/>
    <col min="32" max="16384" width="9.140625" style="66"/>
  </cols>
  <sheetData>
    <row r="1" spans="1:31" ht="21.75" x14ac:dyDescent="0.5">
      <c r="A1" s="288" t="str">
        <f>'درآمد ناشی از تغییر قیمت اوراق '!A1:Q1</f>
        <v>صندوق سرمایه‌گذاری آوای فردای زاگرس</v>
      </c>
      <c r="B1" s="288"/>
      <c r="C1" s="288"/>
      <c r="D1" s="288"/>
      <c r="E1" s="288"/>
      <c r="F1" s="288"/>
      <c r="G1" s="288"/>
      <c r="H1" s="288"/>
      <c r="I1" s="288"/>
      <c r="J1" s="288"/>
      <c r="K1" s="288"/>
      <c r="L1" s="288"/>
      <c r="M1" s="288"/>
      <c r="N1" s="288"/>
      <c r="O1" s="288"/>
      <c r="P1" s="288"/>
      <c r="Q1" s="288"/>
    </row>
    <row r="2" spans="1:31" ht="21.75" x14ac:dyDescent="0.5">
      <c r="A2" s="293" t="s">
        <v>437</v>
      </c>
      <c r="B2" s="293"/>
      <c r="C2" s="293"/>
      <c r="D2" s="293"/>
      <c r="E2" s="293"/>
      <c r="F2" s="293"/>
      <c r="G2" s="293"/>
      <c r="H2" s="293"/>
      <c r="I2" s="293"/>
      <c r="J2" s="293"/>
      <c r="K2" s="293"/>
      <c r="L2" s="293"/>
      <c r="M2" s="293"/>
      <c r="N2" s="293"/>
      <c r="O2" s="293"/>
      <c r="P2" s="293"/>
      <c r="Q2" s="293"/>
    </row>
    <row r="3" spans="1:31" ht="21.75" x14ac:dyDescent="0.5">
      <c r="A3" s="293" t="str">
        <f>سهام!A3</f>
        <v>برای ماه منتهی به 1401/05/31</v>
      </c>
      <c r="B3" s="293"/>
      <c r="C3" s="293"/>
      <c r="D3" s="293"/>
      <c r="E3" s="293"/>
      <c r="F3" s="293"/>
      <c r="G3" s="293"/>
      <c r="H3" s="293"/>
      <c r="I3" s="293"/>
      <c r="J3" s="293"/>
      <c r="K3" s="293"/>
      <c r="L3" s="293"/>
      <c r="M3" s="293"/>
      <c r="N3" s="293"/>
      <c r="O3" s="293"/>
      <c r="P3" s="293"/>
      <c r="Q3" s="293"/>
    </row>
    <row r="4" spans="1:31" ht="19.5" customHeight="1" x14ac:dyDescent="0.5">
      <c r="A4" s="292" t="s">
        <v>78</v>
      </c>
      <c r="B4" s="292"/>
      <c r="C4" s="292"/>
      <c r="D4" s="292"/>
      <c r="E4" s="292"/>
      <c r="F4" s="292"/>
      <c r="G4" s="292"/>
      <c r="H4" s="292"/>
    </row>
    <row r="5" spans="1:31" ht="18" customHeight="1" x14ac:dyDescent="0.5">
      <c r="A5" s="290" t="s">
        <v>1</v>
      </c>
      <c r="B5" s="67"/>
      <c r="C5" s="289" t="s">
        <v>44</v>
      </c>
      <c r="D5" s="289" t="s">
        <v>44</v>
      </c>
      <c r="E5" s="289" t="s">
        <v>44</v>
      </c>
      <c r="F5" s="289" t="s">
        <v>44</v>
      </c>
      <c r="G5" s="289" t="s">
        <v>44</v>
      </c>
      <c r="H5" s="289" t="s">
        <v>44</v>
      </c>
      <c r="I5" s="289" t="s">
        <v>44</v>
      </c>
      <c r="K5" s="289" t="str">
        <f>سهام!Q6</f>
        <v>1401/05/31</v>
      </c>
      <c r="L5" s="289" t="s">
        <v>45</v>
      </c>
      <c r="M5" s="289" t="s">
        <v>45</v>
      </c>
      <c r="N5" s="289" t="s">
        <v>45</v>
      </c>
      <c r="O5" s="289" t="s">
        <v>45</v>
      </c>
      <c r="P5" s="289" t="s">
        <v>45</v>
      </c>
      <c r="Q5" s="289" t="s">
        <v>45</v>
      </c>
      <c r="W5" s="308"/>
      <c r="X5" s="311"/>
      <c r="Y5" s="311"/>
    </row>
    <row r="6" spans="1:31" ht="21.75" x14ac:dyDescent="0.5">
      <c r="A6" s="291" t="s">
        <v>1</v>
      </c>
      <c r="B6" s="67"/>
      <c r="C6" s="17" t="s">
        <v>5</v>
      </c>
      <c r="E6" s="289" t="s">
        <v>54</v>
      </c>
      <c r="G6" s="289" t="s">
        <v>55</v>
      </c>
      <c r="I6" s="36" t="s">
        <v>57</v>
      </c>
      <c r="K6" s="289" t="s">
        <v>5</v>
      </c>
      <c r="M6" s="289" t="s">
        <v>54</v>
      </c>
      <c r="O6" s="289" t="s">
        <v>55</v>
      </c>
      <c r="Q6" s="36" t="s">
        <v>57</v>
      </c>
      <c r="W6" s="309"/>
      <c r="Z6" s="172"/>
      <c r="AE6" s="172"/>
    </row>
    <row r="7" spans="1:31" ht="22.5" x14ac:dyDescent="0.5">
      <c r="A7" s="162" t="s">
        <v>171</v>
      </c>
      <c r="B7" s="67"/>
      <c r="C7" s="207">
        <v>3772</v>
      </c>
      <c r="D7" s="207"/>
      <c r="E7" s="207">
        <v>1525410039</v>
      </c>
      <c r="F7" s="207"/>
      <c r="G7" s="207">
        <v>1480998138</v>
      </c>
      <c r="H7" s="207"/>
      <c r="I7" s="207">
        <v>44411901</v>
      </c>
      <c r="J7" s="207"/>
      <c r="K7" s="207">
        <v>3772</v>
      </c>
      <c r="L7" s="207"/>
      <c r="M7" s="207">
        <v>1525410039</v>
      </c>
      <c r="N7" s="207"/>
      <c r="O7" s="207">
        <v>1480998138</v>
      </c>
      <c r="P7" s="207"/>
      <c r="Q7" s="207">
        <v>127377622.51999998</v>
      </c>
      <c r="W7" s="310"/>
      <c r="Z7" s="172"/>
      <c r="AE7" s="172"/>
    </row>
    <row r="8" spans="1:31" ht="22.5" x14ac:dyDescent="0.5">
      <c r="A8" s="162" t="s">
        <v>174</v>
      </c>
      <c r="B8" s="67"/>
      <c r="C8" s="207">
        <v>750000</v>
      </c>
      <c r="D8" s="207"/>
      <c r="E8" s="207">
        <v>303398125000</v>
      </c>
      <c r="F8" s="207"/>
      <c r="G8" s="207">
        <v>291708267053</v>
      </c>
      <c r="H8" s="207"/>
      <c r="I8" s="207">
        <v>11689857947</v>
      </c>
      <c r="J8" s="207"/>
      <c r="K8" s="207">
        <v>2437000</v>
      </c>
      <c r="L8" s="207"/>
      <c r="M8" s="207">
        <v>1043896653000</v>
      </c>
      <c r="N8" s="207"/>
      <c r="O8" s="207">
        <v>947857395962</v>
      </c>
      <c r="P8" s="207"/>
      <c r="Q8" s="207">
        <v>97755467979.559998</v>
      </c>
      <c r="W8" s="309"/>
      <c r="Z8" s="172"/>
      <c r="AE8" s="172"/>
    </row>
    <row r="9" spans="1:31" ht="22.5" x14ac:dyDescent="0.5">
      <c r="A9" s="162" t="s">
        <v>167</v>
      </c>
      <c r="B9" s="67"/>
      <c r="C9" s="207">
        <v>700</v>
      </c>
      <c r="D9" s="207"/>
      <c r="E9" s="207">
        <v>8450987</v>
      </c>
      <c r="F9" s="207"/>
      <c r="G9" s="207">
        <v>8489187</v>
      </c>
      <c r="H9" s="207"/>
      <c r="I9" s="207">
        <v>-38199</v>
      </c>
      <c r="J9" s="207"/>
      <c r="K9" s="207">
        <v>700</v>
      </c>
      <c r="L9" s="207"/>
      <c r="M9" s="207">
        <v>8450987</v>
      </c>
      <c r="N9" s="207"/>
      <c r="O9" s="207">
        <v>8489187</v>
      </c>
      <c r="P9" s="207"/>
      <c r="Q9" s="207">
        <v>-38199</v>
      </c>
      <c r="W9" s="309"/>
      <c r="Z9" s="172"/>
      <c r="AE9" s="172"/>
    </row>
    <row r="10" spans="1:31" ht="22.5" x14ac:dyDescent="0.5">
      <c r="A10" s="162" t="s">
        <v>181</v>
      </c>
      <c r="B10" s="67"/>
      <c r="C10" s="207">
        <v>899899</v>
      </c>
      <c r="D10" s="207"/>
      <c r="E10" s="207">
        <v>3244431072</v>
      </c>
      <c r="F10" s="207"/>
      <c r="G10" s="207">
        <v>2655902920</v>
      </c>
      <c r="H10" s="207"/>
      <c r="I10" s="207">
        <v>588528152</v>
      </c>
      <c r="J10" s="207"/>
      <c r="K10" s="207">
        <v>899899</v>
      </c>
      <c r="L10" s="207"/>
      <c r="M10" s="207">
        <v>3244431072</v>
      </c>
      <c r="N10" s="207"/>
      <c r="O10" s="207">
        <v>2655902920</v>
      </c>
      <c r="P10" s="207"/>
      <c r="Q10" s="207">
        <v>588528152</v>
      </c>
      <c r="W10" s="309"/>
      <c r="Z10" s="172"/>
      <c r="AE10" s="172"/>
    </row>
    <row r="11" spans="1:31" ht="21.75" customHeight="1" x14ac:dyDescent="0.5">
      <c r="A11" s="154" t="s">
        <v>357</v>
      </c>
      <c r="B11" s="67"/>
      <c r="C11" s="207">
        <v>249883</v>
      </c>
      <c r="D11" s="207"/>
      <c r="E11" s="207">
        <v>4616338542</v>
      </c>
      <c r="F11" s="207"/>
      <c r="G11" s="207">
        <v>4616338542</v>
      </c>
      <c r="H11" s="207"/>
      <c r="I11" s="207">
        <v>0</v>
      </c>
      <c r="J11" s="207"/>
      <c r="K11" s="207">
        <v>249883</v>
      </c>
      <c r="L11" s="207"/>
      <c r="M11" s="207">
        <v>4616338542</v>
      </c>
      <c r="N11" s="207"/>
      <c r="O11" s="207">
        <v>4616338542</v>
      </c>
      <c r="P11" s="207"/>
      <c r="Q11" s="207">
        <v>0</v>
      </c>
      <c r="W11" s="309"/>
      <c r="Z11" s="67"/>
    </row>
    <row r="12" spans="1:31" ht="22.5" x14ac:dyDescent="0.5">
      <c r="A12" s="154" t="s">
        <v>169</v>
      </c>
      <c r="B12" s="67"/>
      <c r="C12" s="207">
        <v>267009</v>
      </c>
      <c r="D12" s="207"/>
      <c r="E12" s="207">
        <v>107979376801</v>
      </c>
      <c r="F12" s="207"/>
      <c r="G12" s="207">
        <v>95297211345</v>
      </c>
      <c r="H12" s="207"/>
      <c r="I12" s="207">
        <v>12682165456</v>
      </c>
      <c r="J12" s="207"/>
      <c r="K12" s="207">
        <v>267009</v>
      </c>
      <c r="L12" s="207"/>
      <c r="M12" s="207">
        <v>107979376801</v>
      </c>
      <c r="N12" s="207"/>
      <c r="O12" s="207">
        <v>95297211345</v>
      </c>
      <c r="P12" s="207"/>
      <c r="Q12" s="207">
        <v>12682165456</v>
      </c>
      <c r="W12" s="172"/>
      <c r="Z12" s="172"/>
    </row>
    <row r="13" spans="1:31" ht="22.5" x14ac:dyDescent="0.5">
      <c r="A13" s="154" t="s">
        <v>177</v>
      </c>
      <c r="B13" s="67"/>
      <c r="C13" s="207">
        <v>375819</v>
      </c>
      <c r="D13" s="207"/>
      <c r="E13" s="207">
        <v>151982522724</v>
      </c>
      <c r="F13" s="207"/>
      <c r="G13" s="207">
        <v>146197520797</v>
      </c>
      <c r="H13" s="207"/>
      <c r="I13" s="207">
        <v>5785001927</v>
      </c>
      <c r="J13" s="207"/>
      <c r="K13" s="207">
        <v>375819</v>
      </c>
      <c r="L13" s="207"/>
      <c r="M13" s="207">
        <v>151982522724</v>
      </c>
      <c r="N13" s="207"/>
      <c r="O13" s="207">
        <v>146197520797</v>
      </c>
      <c r="P13" s="207"/>
      <c r="Q13" s="207">
        <v>5785001927</v>
      </c>
      <c r="W13" s="172"/>
    </row>
    <row r="14" spans="1:31" ht="22.5" x14ac:dyDescent="0.5">
      <c r="A14" s="154" t="s">
        <v>166</v>
      </c>
      <c r="B14" s="67"/>
      <c r="C14" s="207">
        <v>200000</v>
      </c>
      <c r="D14" s="207"/>
      <c r="E14" s="207">
        <v>14321585597</v>
      </c>
      <c r="F14" s="207"/>
      <c r="G14" s="207">
        <v>15984324000</v>
      </c>
      <c r="H14" s="207"/>
      <c r="I14" s="207">
        <v>-1662738403</v>
      </c>
      <c r="J14" s="207"/>
      <c r="K14" s="207">
        <v>200000</v>
      </c>
      <c r="L14" s="207"/>
      <c r="M14" s="207">
        <v>14321585597</v>
      </c>
      <c r="N14" s="207"/>
      <c r="O14" s="207">
        <v>15984324000</v>
      </c>
      <c r="P14" s="207"/>
      <c r="Q14" s="207">
        <v>-1662738403</v>
      </c>
      <c r="W14" s="172"/>
    </row>
    <row r="15" spans="1:31" ht="22.5" x14ac:dyDescent="0.5">
      <c r="A15" s="154" t="s">
        <v>170</v>
      </c>
      <c r="B15" s="67"/>
      <c r="C15" s="207">
        <v>1377958</v>
      </c>
      <c r="D15" s="207"/>
      <c r="E15" s="207">
        <v>516844486640</v>
      </c>
      <c r="F15" s="207"/>
      <c r="G15" s="207">
        <v>516099117857.15997</v>
      </c>
      <c r="H15" s="207"/>
      <c r="I15" s="207">
        <v>745368782.83999991</v>
      </c>
      <c r="J15" s="207"/>
      <c r="K15" s="207">
        <v>1377958</v>
      </c>
      <c r="L15" s="207"/>
      <c r="M15" s="207">
        <v>516844486640</v>
      </c>
      <c r="N15" s="207"/>
      <c r="O15" s="207">
        <v>516099117857.15997</v>
      </c>
      <c r="P15" s="207"/>
      <c r="Q15" s="207">
        <v>745368782.83999991</v>
      </c>
      <c r="W15" s="172"/>
    </row>
    <row r="16" spans="1:31" ht="22.5" x14ac:dyDescent="0.5">
      <c r="A16" s="154" t="s">
        <v>172</v>
      </c>
      <c r="B16" s="67"/>
      <c r="C16" s="207">
        <v>574800</v>
      </c>
      <c r="D16" s="207"/>
      <c r="E16" s="207">
        <v>243192132000</v>
      </c>
      <c r="F16" s="207"/>
      <c r="G16" s="207">
        <v>243188905876</v>
      </c>
      <c r="H16" s="207"/>
      <c r="I16" s="207">
        <v>3226123.9999999995</v>
      </c>
      <c r="J16" s="207"/>
      <c r="K16" s="207">
        <v>574800</v>
      </c>
      <c r="L16" s="207"/>
      <c r="M16" s="207">
        <v>243192132000</v>
      </c>
      <c r="N16" s="207"/>
      <c r="O16" s="207">
        <v>243188905876</v>
      </c>
      <c r="P16" s="207"/>
      <c r="Q16" s="207">
        <v>3226123.9999999995</v>
      </c>
      <c r="W16" s="172"/>
    </row>
    <row r="17" spans="1:23" ht="22.5" x14ac:dyDescent="0.5">
      <c r="A17" s="154" t="s">
        <v>176</v>
      </c>
      <c r="B17" s="67"/>
      <c r="C17" s="207">
        <v>23796</v>
      </c>
      <c r="D17" s="207"/>
      <c r="E17" s="207">
        <v>10160343374</v>
      </c>
      <c r="F17" s="207"/>
      <c r="G17" s="207">
        <v>9690243575</v>
      </c>
      <c r="H17" s="207"/>
      <c r="I17" s="207">
        <v>470099799</v>
      </c>
      <c r="J17" s="207"/>
      <c r="K17" s="207">
        <v>352796</v>
      </c>
      <c r="L17" s="207"/>
      <c r="M17" s="207">
        <v>154572919374</v>
      </c>
      <c r="N17" s="207"/>
      <c r="O17" s="207">
        <v>143666127438</v>
      </c>
      <c r="P17" s="207"/>
      <c r="Q17" s="207">
        <v>10926994264.08</v>
      </c>
      <c r="W17" s="172"/>
    </row>
    <row r="18" spans="1:23" ht="22.5" x14ac:dyDescent="0.5">
      <c r="A18" s="154" t="s">
        <v>186</v>
      </c>
      <c r="B18" s="67"/>
      <c r="C18" s="207">
        <v>0</v>
      </c>
      <c r="D18" s="207"/>
      <c r="E18" s="207">
        <v>0</v>
      </c>
      <c r="F18" s="207"/>
      <c r="G18" s="207">
        <v>0</v>
      </c>
      <c r="H18" s="207"/>
      <c r="I18" s="207">
        <v>0</v>
      </c>
      <c r="J18" s="207"/>
      <c r="K18" s="207">
        <v>1000000</v>
      </c>
      <c r="L18" s="207"/>
      <c r="M18" s="207">
        <v>11793000000</v>
      </c>
      <c r="N18" s="207"/>
      <c r="O18" s="207">
        <v>10797000000</v>
      </c>
      <c r="P18" s="207"/>
      <c r="Q18" s="207">
        <v>996000000</v>
      </c>
      <c r="W18" s="172"/>
    </row>
    <row r="19" spans="1:23" ht="22.5" x14ac:dyDescent="0.5">
      <c r="A19" s="154" t="s">
        <v>84</v>
      </c>
      <c r="B19" s="67"/>
      <c r="C19" s="207">
        <v>0</v>
      </c>
      <c r="D19" s="207"/>
      <c r="E19" s="207">
        <v>0</v>
      </c>
      <c r="F19" s="207"/>
      <c r="G19" s="207">
        <v>0</v>
      </c>
      <c r="H19" s="207"/>
      <c r="I19" s="207">
        <v>0</v>
      </c>
      <c r="J19" s="207"/>
      <c r="K19" s="207">
        <v>2000000</v>
      </c>
      <c r="L19" s="207"/>
      <c r="M19" s="207">
        <v>14609406879</v>
      </c>
      <c r="N19" s="207"/>
      <c r="O19" s="207">
        <v>14711940000</v>
      </c>
      <c r="P19" s="207"/>
      <c r="Q19" s="207">
        <v>-102533121</v>
      </c>
      <c r="W19" s="172"/>
    </row>
    <row r="20" spans="1:23" ht="22.5" x14ac:dyDescent="0.5">
      <c r="A20" s="154" t="s">
        <v>355</v>
      </c>
      <c r="B20" s="67"/>
      <c r="C20" s="207">
        <v>0</v>
      </c>
      <c r="D20" s="207"/>
      <c r="E20" s="207">
        <v>0</v>
      </c>
      <c r="F20" s="207"/>
      <c r="G20" s="207">
        <v>0</v>
      </c>
      <c r="H20" s="207"/>
      <c r="I20" s="207">
        <v>0</v>
      </c>
      <c r="J20" s="207"/>
      <c r="K20" s="207">
        <v>500125</v>
      </c>
      <c r="L20" s="207"/>
      <c r="M20" s="207">
        <v>219526868000</v>
      </c>
      <c r="N20" s="207"/>
      <c r="O20" s="207">
        <v>215256858816</v>
      </c>
      <c r="P20" s="207"/>
      <c r="Q20" s="207">
        <v>4270009184</v>
      </c>
      <c r="W20" s="172"/>
    </row>
    <row r="21" spans="1:23" ht="22.5" x14ac:dyDescent="0.5">
      <c r="A21" s="154" t="s">
        <v>178</v>
      </c>
      <c r="B21" s="67"/>
      <c r="C21" s="207">
        <v>0</v>
      </c>
      <c r="D21" s="207"/>
      <c r="E21" s="207">
        <v>0</v>
      </c>
      <c r="F21" s="207"/>
      <c r="G21" s="207">
        <v>0</v>
      </c>
      <c r="H21" s="207"/>
      <c r="I21" s="207">
        <v>0</v>
      </c>
      <c r="J21" s="207"/>
      <c r="K21" s="207">
        <v>600000</v>
      </c>
      <c r="L21" s="207"/>
      <c r="M21" s="207">
        <v>11660206562</v>
      </c>
      <c r="N21" s="207"/>
      <c r="O21" s="207">
        <v>9787416300</v>
      </c>
      <c r="P21" s="207"/>
      <c r="Q21" s="207">
        <v>1872790262</v>
      </c>
      <c r="W21" s="172"/>
    </row>
    <row r="22" spans="1:23" ht="22.5" x14ac:dyDescent="0.5">
      <c r="A22" s="154" t="s">
        <v>185</v>
      </c>
      <c r="B22" s="67"/>
      <c r="C22" s="207">
        <v>0</v>
      </c>
      <c r="D22" s="207"/>
      <c r="E22" s="207">
        <v>0</v>
      </c>
      <c r="F22" s="207"/>
      <c r="G22" s="207">
        <v>0</v>
      </c>
      <c r="H22" s="207"/>
      <c r="I22" s="207">
        <v>0</v>
      </c>
      <c r="J22" s="207"/>
      <c r="K22" s="207">
        <v>500000</v>
      </c>
      <c r="L22" s="207"/>
      <c r="M22" s="207">
        <v>5863029375</v>
      </c>
      <c r="N22" s="207"/>
      <c r="O22" s="207">
        <v>5136393280</v>
      </c>
      <c r="P22" s="207"/>
      <c r="Q22" s="207">
        <v>726636095</v>
      </c>
      <c r="W22" s="172"/>
    </row>
    <row r="23" spans="1:23" ht="22.5" x14ac:dyDescent="0.5">
      <c r="A23" s="162" t="s">
        <v>93</v>
      </c>
      <c r="B23" s="67"/>
      <c r="C23" s="207">
        <v>0</v>
      </c>
      <c r="D23" s="207"/>
      <c r="E23" s="207">
        <v>0</v>
      </c>
      <c r="F23" s="207"/>
      <c r="G23" s="207">
        <v>0</v>
      </c>
      <c r="H23" s="207"/>
      <c r="I23" s="207">
        <v>0</v>
      </c>
      <c r="J23" s="207"/>
      <c r="K23" s="207">
        <v>3600000</v>
      </c>
      <c r="L23" s="207"/>
      <c r="M23" s="207">
        <v>21721981175</v>
      </c>
      <c r="N23" s="207"/>
      <c r="O23" s="207">
        <v>19610618400</v>
      </c>
      <c r="P23" s="207"/>
      <c r="Q23" s="207">
        <v>2111362775</v>
      </c>
      <c r="W23" s="172"/>
    </row>
    <row r="24" spans="1:23" ht="22.5" x14ac:dyDescent="0.5">
      <c r="A24" s="162" t="s">
        <v>188</v>
      </c>
      <c r="B24" s="67"/>
      <c r="C24" s="207">
        <v>0</v>
      </c>
      <c r="D24" s="207"/>
      <c r="E24" s="207">
        <v>0</v>
      </c>
      <c r="F24" s="207"/>
      <c r="G24" s="207">
        <v>0</v>
      </c>
      <c r="H24" s="207"/>
      <c r="I24" s="207">
        <v>0</v>
      </c>
      <c r="J24" s="207"/>
      <c r="K24" s="207">
        <v>700000</v>
      </c>
      <c r="L24" s="207"/>
      <c r="M24" s="207">
        <v>12707565076</v>
      </c>
      <c r="N24" s="207"/>
      <c r="O24" s="207">
        <v>12149279100</v>
      </c>
      <c r="P24" s="207"/>
      <c r="Q24" s="207">
        <v>558285976</v>
      </c>
      <c r="W24" s="172"/>
    </row>
    <row r="25" spans="1:23" ht="22.5" x14ac:dyDescent="0.5">
      <c r="A25" s="162" t="s">
        <v>189</v>
      </c>
      <c r="B25" s="67"/>
      <c r="C25" s="207">
        <v>0</v>
      </c>
      <c r="D25" s="207"/>
      <c r="E25" s="207">
        <v>0</v>
      </c>
      <c r="F25" s="207"/>
      <c r="G25" s="207">
        <v>0</v>
      </c>
      <c r="H25" s="207"/>
      <c r="I25" s="207">
        <v>0</v>
      </c>
      <c r="J25" s="207"/>
      <c r="K25" s="207">
        <v>31740000</v>
      </c>
      <c r="L25" s="207"/>
      <c r="M25" s="207">
        <v>362560528980</v>
      </c>
      <c r="N25" s="207"/>
      <c r="O25" s="207">
        <v>341446512834</v>
      </c>
      <c r="P25" s="207"/>
      <c r="Q25" s="207">
        <v>21296298966</v>
      </c>
      <c r="W25" s="172"/>
    </row>
    <row r="26" spans="1:23" ht="22.5" x14ac:dyDescent="0.5">
      <c r="A26" s="162" t="s">
        <v>190</v>
      </c>
      <c r="B26" s="67"/>
      <c r="C26" s="207">
        <v>0</v>
      </c>
      <c r="D26" s="207"/>
      <c r="E26" s="207">
        <v>0</v>
      </c>
      <c r="F26" s="207"/>
      <c r="G26" s="207">
        <v>0</v>
      </c>
      <c r="H26" s="207"/>
      <c r="I26" s="207">
        <v>0</v>
      </c>
      <c r="J26" s="207"/>
      <c r="K26" s="207">
        <v>26100000</v>
      </c>
      <c r="L26" s="207"/>
      <c r="M26" s="207">
        <v>53056922165</v>
      </c>
      <c r="N26" s="207"/>
      <c r="O26" s="207">
        <v>49606275960</v>
      </c>
      <c r="P26" s="207"/>
      <c r="Q26" s="207">
        <v>3450646205</v>
      </c>
      <c r="W26" s="172"/>
    </row>
    <row r="27" spans="1:23" ht="22.5" x14ac:dyDescent="0.5">
      <c r="A27" s="162" t="s">
        <v>192</v>
      </c>
      <c r="B27" s="67"/>
      <c r="C27" s="207">
        <v>0</v>
      </c>
      <c r="D27" s="207"/>
      <c r="E27" s="207">
        <v>0</v>
      </c>
      <c r="F27" s="207"/>
      <c r="G27" s="207">
        <v>0</v>
      </c>
      <c r="H27" s="207"/>
      <c r="I27" s="207">
        <v>0</v>
      </c>
      <c r="J27" s="207"/>
      <c r="K27" s="207">
        <v>2300000</v>
      </c>
      <c r="L27" s="207"/>
      <c r="M27" s="207">
        <v>49206035249</v>
      </c>
      <c r="N27" s="207"/>
      <c r="O27" s="207">
        <v>42914132550</v>
      </c>
      <c r="P27" s="207"/>
      <c r="Q27" s="207">
        <v>6291902699</v>
      </c>
      <c r="W27" s="172"/>
    </row>
    <row r="28" spans="1:23" ht="22.5" x14ac:dyDescent="0.5">
      <c r="A28" s="162" t="s">
        <v>301</v>
      </c>
      <c r="B28" s="67"/>
      <c r="C28" s="207">
        <v>0</v>
      </c>
      <c r="D28" s="207"/>
      <c r="E28" s="207">
        <v>0</v>
      </c>
      <c r="F28" s="207"/>
      <c r="G28" s="207">
        <v>0</v>
      </c>
      <c r="H28" s="207"/>
      <c r="I28" s="207">
        <v>0</v>
      </c>
      <c r="J28" s="207"/>
      <c r="K28" s="207">
        <v>296950</v>
      </c>
      <c r="L28" s="207"/>
      <c r="M28" s="207">
        <v>3317771080</v>
      </c>
      <c r="N28" s="207"/>
      <c r="O28" s="207">
        <v>2432580703</v>
      </c>
      <c r="P28" s="207"/>
      <c r="Q28" s="207">
        <v>885190377</v>
      </c>
      <c r="W28" s="172"/>
    </row>
    <row r="29" spans="1:23" ht="22.5" x14ac:dyDescent="0.5">
      <c r="A29" s="162" t="s">
        <v>335</v>
      </c>
      <c r="B29" s="67"/>
      <c r="C29" s="207">
        <v>0</v>
      </c>
      <c r="D29" s="207"/>
      <c r="E29" s="207">
        <v>0</v>
      </c>
      <c r="F29" s="207"/>
      <c r="G29" s="207">
        <v>0</v>
      </c>
      <c r="H29" s="207"/>
      <c r="I29" s="207">
        <v>0</v>
      </c>
      <c r="J29" s="207"/>
      <c r="K29" s="207">
        <v>3293792</v>
      </c>
      <c r="L29" s="207"/>
      <c r="M29" s="207">
        <v>37144092384</v>
      </c>
      <c r="N29" s="207"/>
      <c r="O29" s="207">
        <v>37144092384</v>
      </c>
      <c r="P29" s="207"/>
      <c r="Q29" s="207">
        <v>0</v>
      </c>
      <c r="W29" s="172"/>
    </row>
    <row r="30" spans="1:23" ht="22.5" x14ac:dyDescent="0.5">
      <c r="A30" s="162" t="s">
        <v>438</v>
      </c>
      <c r="B30" s="67"/>
      <c r="C30" s="207"/>
      <c r="D30" s="207"/>
      <c r="E30" s="207"/>
      <c r="F30" s="207"/>
      <c r="G30" s="207"/>
      <c r="H30" s="207"/>
      <c r="I30" s="207">
        <v>0</v>
      </c>
      <c r="J30" s="207"/>
      <c r="K30" s="207"/>
      <c r="L30" s="207"/>
      <c r="M30" s="207"/>
      <c r="N30" s="207"/>
      <c r="O30" s="207"/>
      <c r="P30" s="207"/>
      <c r="Q30" s="207">
        <v>369546</v>
      </c>
      <c r="W30" s="172"/>
    </row>
    <row r="31" spans="1:23" ht="22.5" x14ac:dyDescent="0.5">
      <c r="A31" s="162" t="s">
        <v>184</v>
      </c>
      <c r="B31" s="67"/>
      <c r="C31" s="207">
        <v>0</v>
      </c>
      <c r="D31" s="207"/>
      <c r="E31" s="207">
        <v>0</v>
      </c>
      <c r="F31" s="207"/>
      <c r="G31" s="207">
        <v>0</v>
      </c>
      <c r="H31" s="207"/>
      <c r="I31" s="207">
        <v>0</v>
      </c>
      <c r="J31" s="207"/>
      <c r="K31" s="207">
        <v>2800000</v>
      </c>
      <c r="L31" s="207"/>
      <c r="M31" s="207">
        <v>52305391983</v>
      </c>
      <c r="N31" s="207"/>
      <c r="O31" s="207">
        <v>45912256165</v>
      </c>
      <c r="P31" s="207"/>
      <c r="Q31" s="207">
        <v>6393135818</v>
      </c>
      <c r="W31" s="172"/>
    </row>
    <row r="32" spans="1:23" ht="22.5" x14ac:dyDescent="0.5">
      <c r="A32" s="162" t="s">
        <v>220</v>
      </c>
      <c r="B32" s="67"/>
      <c r="C32" s="207">
        <v>210000</v>
      </c>
      <c r="D32" s="207"/>
      <c r="E32" s="207">
        <v>210000000000</v>
      </c>
      <c r="F32" s="207"/>
      <c r="G32" s="207">
        <v>208912127812</v>
      </c>
      <c r="H32" s="207"/>
      <c r="I32" s="207">
        <v>1087872188</v>
      </c>
      <c r="J32" s="207"/>
      <c r="K32" s="207">
        <v>210000</v>
      </c>
      <c r="L32" s="207"/>
      <c r="M32" s="207">
        <v>210000000000</v>
      </c>
      <c r="N32" s="207"/>
      <c r="O32" s="207">
        <v>208912127812</v>
      </c>
      <c r="P32" s="207"/>
      <c r="Q32" s="207">
        <v>1087872188</v>
      </c>
      <c r="W32" s="172"/>
    </row>
    <row r="33" spans="1:26" ht="22.5" x14ac:dyDescent="0.5">
      <c r="A33" s="162" t="s">
        <v>97</v>
      </c>
      <c r="B33" s="67"/>
      <c r="C33" s="207">
        <v>10334</v>
      </c>
      <c r="D33" s="207"/>
      <c r="E33" s="207">
        <v>10334000000</v>
      </c>
      <c r="F33" s="207"/>
      <c r="G33" s="207">
        <v>9588730427</v>
      </c>
      <c r="H33" s="207"/>
      <c r="I33" s="207">
        <v>745269573</v>
      </c>
      <c r="J33" s="207"/>
      <c r="K33" s="207">
        <v>10334</v>
      </c>
      <c r="L33" s="207"/>
      <c r="M33" s="207">
        <v>10334000000</v>
      </c>
      <c r="N33" s="207"/>
      <c r="O33" s="207">
        <v>9588730427</v>
      </c>
      <c r="P33" s="207"/>
      <c r="Q33" s="207">
        <v>745269573</v>
      </c>
      <c r="W33" s="172"/>
    </row>
    <row r="34" spans="1:26" ht="22.5" x14ac:dyDescent="0.5">
      <c r="A34" s="162" t="s">
        <v>223</v>
      </c>
      <c r="B34" s="67"/>
      <c r="C34" s="207">
        <v>540000</v>
      </c>
      <c r="D34" s="207"/>
      <c r="E34" s="207">
        <v>521350000000</v>
      </c>
      <c r="F34" s="207"/>
      <c r="G34" s="207">
        <v>523099291065</v>
      </c>
      <c r="H34" s="207"/>
      <c r="I34" s="207">
        <v>-1749291065</v>
      </c>
      <c r="J34" s="207"/>
      <c r="K34" s="207">
        <v>540000</v>
      </c>
      <c r="L34" s="207"/>
      <c r="M34" s="207">
        <v>521350000000</v>
      </c>
      <c r="N34" s="207"/>
      <c r="O34" s="207">
        <v>523099291065</v>
      </c>
      <c r="P34" s="207"/>
      <c r="Q34" s="207">
        <v>-1749291065</v>
      </c>
      <c r="W34" s="172"/>
    </row>
    <row r="35" spans="1:26" ht="22.5" x14ac:dyDescent="0.5">
      <c r="A35" s="162" t="s">
        <v>204</v>
      </c>
      <c r="B35" s="67"/>
      <c r="C35" s="207">
        <v>0</v>
      </c>
      <c r="D35" s="207"/>
      <c r="E35" s="207">
        <v>0</v>
      </c>
      <c r="F35" s="207"/>
      <c r="G35" s="207">
        <v>0</v>
      </c>
      <c r="H35" s="207"/>
      <c r="I35" s="207">
        <v>0</v>
      </c>
      <c r="J35" s="207"/>
      <c r="K35" s="207">
        <v>1390000</v>
      </c>
      <c r="L35" s="207"/>
      <c r="M35" s="207">
        <v>1390000000000</v>
      </c>
      <c r="N35" s="207"/>
      <c r="O35" s="207">
        <v>1363136159266</v>
      </c>
      <c r="P35" s="207"/>
      <c r="Q35" s="207">
        <v>26863840734</v>
      </c>
      <c r="W35" s="172"/>
    </row>
    <row r="36" spans="1:26" ht="22.5" x14ac:dyDescent="0.5">
      <c r="A36" s="162" t="s">
        <v>103</v>
      </c>
      <c r="B36" s="67"/>
      <c r="C36" s="207">
        <v>0</v>
      </c>
      <c r="D36" s="207"/>
      <c r="E36" s="207">
        <v>0</v>
      </c>
      <c r="F36" s="207"/>
      <c r="G36" s="207">
        <v>0</v>
      </c>
      <c r="H36" s="207"/>
      <c r="I36" s="207">
        <v>0</v>
      </c>
      <c r="J36" s="207"/>
      <c r="K36" s="207">
        <v>20043</v>
      </c>
      <c r="L36" s="207"/>
      <c r="M36" s="207">
        <v>20043000000</v>
      </c>
      <c r="N36" s="207"/>
      <c r="O36" s="207">
        <v>19537781845</v>
      </c>
      <c r="P36" s="207"/>
      <c r="Q36" s="207">
        <v>505218155</v>
      </c>
      <c r="W36" s="172"/>
    </row>
    <row r="37" spans="1:26" ht="22.5" x14ac:dyDescent="0.5">
      <c r="A37" s="162" t="s">
        <v>206</v>
      </c>
      <c r="B37" s="67"/>
      <c r="C37" s="207">
        <v>0</v>
      </c>
      <c r="D37" s="207"/>
      <c r="E37" s="207">
        <v>0</v>
      </c>
      <c r="F37" s="207"/>
      <c r="G37" s="207">
        <v>0</v>
      </c>
      <c r="H37" s="207"/>
      <c r="I37" s="207">
        <v>0</v>
      </c>
      <c r="J37" s="207"/>
      <c r="K37" s="207">
        <v>1026000</v>
      </c>
      <c r="L37" s="207"/>
      <c r="M37" s="207">
        <v>1026000000000</v>
      </c>
      <c r="N37" s="207"/>
      <c r="O37" s="207">
        <v>1016493491155</v>
      </c>
      <c r="P37" s="207"/>
      <c r="Q37" s="207">
        <v>9506508845</v>
      </c>
      <c r="W37" s="172"/>
    </row>
    <row r="38" spans="1:26" ht="21" customHeight="1" x14ac:dyDescent="0.5">
      <c r="A38" s="163" t="s">
        <v>110</v>
      </c>
      <c r="B38" s="67"/>
      <c r="E38" s="28">
        <f>SUM(E7:E37)</f>
        <v>2098957202776</v>
      </c>
      <c r="F38" s="27"/>
      <c r="G38" s="28">
        <f>SUM(G7:G37)</f>
        <v>2068527468594.1599</v>
      </c>
      <c r="H38" s="27">
        <f t="shared" ref="H38" si="0">SUM(H7:H26)</f>
        <v>0</v>
      </c>
      <c r="I38" s="28">
        <f>SUM(I7:I37)</f>
        <v>30429734182.84</v>
      </c>
      <c r="J38" s="27"/>
      <c r="K38" s="27"/>
      <c r="L38" s="27"/>
      <c r="M38" s="28">
        <f>SUM(M7:M26)</f>
        <v>2955683814988</v>
      </c>
      <c r="N38" s="27">
        <f>SUM(N7:N26)</f>
        <v>0</v>
      </c>
      <c r="O38" s="28">
        <f>SUM(O7:O26)</f>
        <v>2795554626752.1602</v>
      </c>
      <c r="P38" s="27">
        <f>SUM(P7:P26)</f>
        <v>0</v>
      </c>
      <c r="Q38" s="28">
        <f>SUM(Q7:Q37)</f>
        <v>212660866918</v>
      </c>
      <c r="R38" s="68"/>
      <c r="S38" s="69"/>
      <c r="U38" s="241"/>
      <c r="V38" s="241"/>
      <c r="W38" s="51"/>
      <c r="X38" s="241"/>
      <c r="Z38" s="71"/>
    </row>
    <row r="39" spans="1:26" x14ac:dyDescent="0.5">
      <c r="A39" s="164"/>
      <c r="B39" s="74"/>
      <c r="C39" s="73"/>
      <c r="D39" s="73"/>
      <c r="E39" s="73"/>
      <c r="F39" s="73"/>
      <c r="G39" s="73"/>
      <c r="H39" s="73"/>
      <c r="I39" s="73"/>
      <c r="J39" s="75"/>
      <c r="K39" s="75"/>
      <c r="L39" s="75"/>
      <c r="M39" s="75"/>
      <c r="N39" s="75"/>
      <c r="O39" s="75"/>
      <c r="P39" s="75"/>
      <c r="Q39" s="73"/>
      <c r="S39" s="67"/>
    </row>
    <row r="40" spans="1:26" ht="21.75" x14ac:dyDescent="0.5">
      <c r="A40" s="161"/>
      <c r="B40" s="31"/>
      <c r="C40" s="31"/>
      <c r="D40" s="31"/>
      <c r="E40" s="31"/>
      <c r="F40" s="31"/>
      <c r="G40" s="31"/>
      <c r="H40" s="31"/>
      <c r="I40" s="73"/>
      <c r="J40" s="31"/>
      <c r="K40" s="31"/>
      <c r="L40" s="31"/>
      <c r="M40" s="31"/>
      <c r="N40" s="31"/>
      <c r="O40" s="221"/>
      <c r="P40" s="31"/>
      <c r="Q40" s="73"/>
      <c r="S40" s="67"/>
    </row>
    <row r="41" spans="1:26" ht="21.75" x14ac:dyDescent="0.5">
      <c r="A41" s="161"/>
      <c r="B41" s="31"/>
      <c r="C41" s="31"/>
      <c r="D41" s="31"/>
      <c r="E41" s="31"/>
      <c r="F41" s="31"/>
      <c r="G41" s="31"/>
      <c r="H41" s="31"/>
      <c r="I41" s="73"/>
      <c r="J41" s="31"/>
      <c r="K41" s="221"/>
      <c r="L41" s="31"/>
      <c r="M41" s="221"/>
      <c r="N41" s="31"/>
      <c r="O41" s="250"/>
      <c r="P41" s="31"/>
      <c r="Q41" s="73"/>
    </row>
    <row r="42" spans="1:26" ht="21.75" x14ac:dyDescent="0.5">
      <c r="A42" s="161"/>
      <c r="B42" s="31"/>
      <c r="C42" s="31"/>
      <c r="D42" s="31"/>
      <c r="E42" s="31"/>
      <c r="F42" s="31"/>
      <c r="G42" s="31"/>
      <c r="H42" s="31"/>
      <c r="I42" s="31"/>
      <c r="J42" s="31"/>
      <c r="K42" s="221"/>
      <c r="L42" s="31"/>
      <c r="M42" s="221"/>
      <c r="N42" s="31"/>
      <c r="O42" s="221"/>
      <c r="P42" s="31"/>
      <c r="Q42" s="146"/>
    </row>
    <row r="43" spans="1:26" ht="21.75" x14ac:dyDescent="0.5">
      <c r="A43" s="161"/>
      <c r="B43" s="31"/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221"/>
      <c r="N43" s="31"/>
      <c r="O43" s="221"/>
      <c r="P43" s="31"/>
      <c r="Q43" s="173"/>
    </row>
    <row r="44" spans="1:26" ht="21.75" x14ac:dyDescent="0.55000000000000004">
      <c r="A44" s="165"/>
      <c r="B44" s="76"/>
      <c r="C44" s="73"/>
      <c r="D44" s="73"/>
      <c r="E44" s="77"/>
      <c r="F44" s="78"/>
      <c r="G44" s="77"/>
      <c r="H44" s="78"/>
      <c r="I44" s="31"/>
      <c r="J44" s="78"/>
      <c r="K44" s="77"/>
      <c r="L44" s="78"/>
      <c r="M44" s="77"/>
      <c r="N44" s="78"/>
      <c r="O44" s="77"/>
      <c r="P44" s="78"/>
      <c r="Q44" s="221"/>
    </row>
    <row r="45" spans="1:26" ht="21.75" x14ac:dyDescent="0.5">
      <c r="A45" s="166"/>
      <c r="B45" s="76"/>
      <c r="C45" s="73"/>
      <c r="D45" s="73"/>
      <c r="E45" s="73"/>
      <c r="F45" s="73"/>
      <c r="G45" s="73"/>
      <c r="H45" s="73"/>
      <c r="I45" s="31"/>
      <c r="J45" s="73"/>
      <c r="K45" s="73"/>
      <c r="L45" s="73"/>
      <c r="M45" s="73"/>
      <c r="N45" s="73"/>
      <c r="O45" s="73"/>
      <c r="P45" s="73"/>
      <c r="Q45" s="219"/>
    </row>
    <row r="46" spans="1:26" ht="21.75" x14ac:dyDescent="0.55000000000000004">
      <c r="I46" s="77"/>
      <c r="Q46" s="77"/>
    </row>
    <row r="47" spans="1:26" x14ac:dyDescent="0.5">
      <c r="I47" s="73"/>
      <c r="M47" s="69"/>
      <c r="Q47" s="73"/>
    </row>
  </sheetData>
  <mergeCells count="12">
    <mergeCell ref="A1:Q1"/>
    <mergeCell ref="K5:Q5"/>
    <mergeCell ref="A5:A6"/>
    <mergeCell ref="K6"/>
    <mergeCell ref="E6"/>
    <mergeCell ref="G6"/>
    <mergeCell ref="C5:I5"/>
    <mergeCell ref="M6"/>
    <mergeCell ref="A4:H4"/>
    <mergeCell ref="O6"/>
    <mergeCell ref="A3:Q3"/>
    <mergeCell ref="A2:Q2"/>
  </mergeCells>
  <printOptions horizontalCentered="1"/>
  <pageMargins left="0" right="0" top="0.39370078740157483" bottom="0.74803149606299213" header="0" footer="0.19685039370078741"/>
  <pageSetup paperSize="9" scale="50" firstPageNumber="13" orientation="landscape" useFirstPageNumber="1"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0000"/>
  </sheetPr>
  <dimension ref="A1:AA126"/>
  <sheetViews>
    <sheetView rightToLeft="1" tabSelected="1" view="pageBreakPreview" topLeftCell="A37" zoomScale="60" zoomScaleNormal="70" zoomScalePageLayoutView="50" workbookViewId="0">
      <pane xSplit="1" topLeftCell="B1" activePane="topRight" state="frozen"/>
      <selection activeCell="Q27" sqref="Q27"/>
      <selection pane="topRight" activeCell="Q27" sqref="Q27"/>
    </sheetView>
  </sheetViews>
  <sheetFormatPr defaultColWidth="9.140625" defaultRowHeight="21" customHeight="1" x14ac:dyDescent="0.55000000000000004"/>
  <cols>
    <col min="1" max="1" width="37.5703125" style="168" customWidth="1"/>
    <col min="2" max="2" width="1.28515625" style="101" customWidth="1"/>
    <col min="3" max="3" width="20.7109375" style="101" bestFit="1" customWidth="1"/>
    <col min="4" max="4" width="0.7109375" style="101" customWidth="1"/>
    <col min="5" max="5" width="22.5703125" style="101" customWidth="1"/>
    <col min="6" max="6" width="1.28515625" style="101" customWidth="1"/>
    <col min="7" max="7" width="21.5703125" style="101" bestFit="1" customWidth="1"/>
    <col min="8" max="8" width="0.85546875" style="101" customWidth="1"/>
    <col min="9" max="9" width="24" style="101" customWidth="1"/>
    <col min="10" max="10" width="1.7109375" style="101" customWidth="1"/>
    <col min="11" max="11" width="15.140625" style="101" customWidth="1"/>
    <col min="12" max="12" width="1" style="101" customWidth="1"/>
    <col min="13" max="13" width="22.7109375" style="101" bestFit="1" customWidth="1"/>
    <col min="14" max="14" width="1" style="101" customWidth="1"/>
    <col min="15" max="15" width="23.28515625" style="101" customWidth="1"/>
    <col min="16" max="16" width="1.7109375" style="101" customWidth="1"/>
    <col min="17" max="17" width="23.140625" style="101" bestFit="1" customWidth="1"/>
    <col min="18" max="18" width="1.7109375" style="101" customWidth="1"/>
    <col min="19" max="19" width="23.42578125" style="101" bestFit="1" customWidth="1"/>
    <col min="20" max="20" width="1.7109375" style="101" customWidth="1"/>
    <col min="21" max="21" width="14.85546875" style="14" customWidth="1"/>
    <col min="22" max="22" width="1.28515625" style="101" customWidth="1"/>
    <col min="23" max="23" width="1.140625" style="101" customWidth="1"/>
    <col min="24" max="24" width="20.140625" style="101" bestFit="1" customWidth="1"/>
    <col min="25" max="25" width="10.28515625" style="101" customWidth="1"/>
    <col min="26" max="26" width="1.28515625" style="101" customWidth="1"/>
    <col min="27" max="27" width="19.85546875" style="101" bestFit="1" customWidth="1"/>
    <col min="28" max="28" width="11.42578125" style="101" customWidth="1"/>
    <col min="29" max="31" width="21" style="101" customWidth="1"/>
    <col min="32" max="32" width="9.140625" style="101"/>
    <col min="33" max="33" width="9.28515625" style="101" bestFit="1" customWidth="1"/>
    <col min="34" max="34" width="9.140625" style="101"/>
    <col min="35" max="35" width="12.140625" style="101" bestFit="1" customWidth="1"/>
    <col min="36" max="36" width="9.140625" style="101"/>
    <col min="37" max="37" width="16.28515625" style="101" bestFit="1" customWidth="1"/>
    <col min="38" max="38" width="9.140625" style="101"/>
    <col min="39" max="39" width="16.28515625" style="101" bestFit="1" customWidth="1"/>
    <col min="40" max="40" width="9.140625" style="101"/>
    <col min="41" max="41" width="15" style="101" bestFit="1" customWidth="1"/>
    <col min="42" max="16384" width="9.140625" style="101"/>
  </cols>
  <sheetData>
    <row r="1" spans="1:27" ht="21" customHeight="1" x14ac:dyDescent="0.55000000000000004">
      <c r="A1" s="295" t="str">
        <f>'جمع درآمدها'!A1:G1</f>
        <v>صندوق سرمایه‌گذاری آوای فردای زاگرس</v>
      </c>
      <c r="B1" s="295"/>
      <c r="C1" s="295"/>
      <c r="D1" s="295"/>
      <c r="E1" s="295"/>
      <c r="F1" s="295"/>
      <c r="G1" s="295"/>
      <c r="H1" s="295"/>
      <c r="I1" s="295"/>
      <c r="J1" s="295"/>
      <c r="K1" s="295"/>
      <c r="L1" s="295"/>
      <c r="M1" s="295"/>
      <c r="N1" s="295"/>
      <c r="O1" s="295"/>
      <c r="P1" s="295"/>
      <c r="Q1" s="295"/>
      <c r="R1" s="295"/>
      <c r="S1" s="295"/>
      <c r="T1" s="295"/>
      <c r="U1" s="295"/>
    </row>
    <row r="2" spans="1:27" ht="21" customHeight="1" x14ac:dyDescent="0.55000000000000004">
      <c r="A2" s="295" t="s">
        <v>437</v>
      </c>
      <c r="B2" s="295"/>
      <c r="C2" s="295"/>
      <c r="D2" s="295"/>
      <c r="E2" s="295"/>
      <c r="F2" s="295"/>
      <c r="G2" s="295"/>
      <c r="H2" s="295"/>
      <c r="I2" s="295"/>
      <c r="J2" s="295"/>
      <c r="K2" s="295"/>
      <c r="L2" s="295"/>
      <c r="M2" s="295"/>
      <c r="N2" s="295"/>
      <c r="O2" s="295"/>
      <c r="P2" s="295"/>
      <c r="Q2" s="295"/>
      <c r="R2" s="295"/>
      <c r="S2" s="295"/>
      <c r="T2" s="295"/>
      <c r="U2" s="295"/>
      <c r="W2" s="102">
        <v>29920312089766</v>
      </c>
    </row>
    <row r="3" spans="1:27" ht="19.5" customHeight="1" x14ac:dyDescent="0.55000000000000004">
      <c r="A3" s="295" t="str">
        <f>سهام!A3</f>
        <v>برای ماه منتهی به 1401/05/31</v>
      </c>
      <c r="B3" s="295"/>
      <c r="C3" s="295"/>
      <c r="D3" s="295"/>
      <c r="E3" s="295"/>
      <c r="F3" s="295"/>
      <c r="G3" s="295"/>
      <c r="H3" s="295"/>
      <c r="I3" s="295"/>
      <c r="J3" s="295"/>
      <c r="K3" s="295"/>
      <c r="L3" s="295"/>
      <c r="M3" s="295"/>
      <c r="N3" s="295"/>
      <c r="O3" s="295"/>
      <c r="P3" s="295"/>
      <c r="Q3" s="295"/>
      <c r="R3" s="295"/>
      <c r="S3" s="295"/>
      <c r="T3" s="295"/>
      <c r="U3" s="295"/>
    </row>
    <row r="4" spans="1:27" ht="28.5" customHeight="1" x14ac:dyDescent="0.75">
      <c r="A4" s="294" t="s">
        <v>79</v>
      </c>
      <c r="B4" s="294"/>
      <c r="C4" s="294"/>
      <c r="D4" s="294"/>
      <c r="E4" s="294"/>
      <c r="F4" s="294"/>
      <c r="G4" s="294"/>
      <c r="H4" s="294"/>
      <c r="I4" s="294"/>
      <c r="J4" s="294"/>
      <c r="K4" s="294"/>
      <c r="L4" s="294"/>
      <c r="M4" s="294"/>
      <c r="N4" s="294"/>
      <c r="O4" s="294"/>
      <c r="P4" s="294"/>
      <c r="Q4" s="294"/>
      <c r="R4" s="294"/>
    </row>
    <row r="5" spans="1:27" ht="21" customHeight="1" x14ac:dyDescent="0.55000000000000004">
      <c r="A5" s="296" t="s">
        <v>1</v>
      </c>
      <c r="C5" s="298" t="s">
        <v>44</v>
      </c>
      <c r="D5" s="298" t="s">
        <v>44</v>
      </c>
      <c r="E5" s="298" t="s">
        <v>44</v>
      </c>
      <c r="F5" s="298" t="s">
        <v>44</v>
      </c>
      <c r="G5" s="298" t="s">
        <v>44</v>
      </c>
      <c r="H5" s="298" t="s">
        <v>44</v>
      </c>
      <c r="I5" s="298" t="s">
        <v>44</v>
      </c>
      <c r="J5" s="298" t="s">
        <v>44</v>
      </c>
      <c r="K5" s="298" t="s">
        <v>44</v>
      </c>
      <c r="M5" s="298" t="str">
        <f>سهام!Q6</f>
        <v>1401/05/31</v>
      </c>
      <c r="N5" s="298" t="s">
        <v>45</v>
      </c>
      <c r="O5" s="298" t="s">
        <v>45</v>
      </c>
      <c r="P5" s="298" t="s">
        <v>45</v>
      </c>
      <c r="Q5" s="298" t="s">
        <v>45</v>
      </c>
      <c r="R5" s="298" t="s">
        <v>45</v>
      </c>
      <c r="S5" s="298" t="s">
        <v>45</v>
      </c>
      <c r="T5" s="298" t="s">
        <v>45</v>
      </c>
      <c r="U5" s="298" t="s">
        <v>45</v>
      </c>
    </row>
    <row r="6" spans="1:27" ht="19.5" customHeight="1" x14ac:dyDescent="0.55000000000000004">
      <c r="A6" s="297" t="s">
        <v>1</v>
      </c>
      <c r="C6" s="132" t="s">
        <v>58</v>
      </c>
      <c r="E6" s="298" t="s">
        <v>59</v>
      </c>
      <c r="G6" s="298" t="s">
        <v>60</v>
      </c>
      <c r="I6" s="298" t="s">
        <v>39</v>
      </c>
      <c r="K6" s="300" t="s">
        <v>61</v>
      </c>
      <c r="M6" s="298" t="s">
        <v>58</v>
      </c>
      <c r="O6" s="298" t="s">
        <v>59</v>
      </c>
      <c r="Q6" s="298" t="s">
        <v>60</v>
      </c>
      <c r="S6" s="298" t="s">
        <v>39</v>
      </c>
      <c r="U6" s="299" t="s">
        <v>61</v>
      </c>
    </row>
    <row r="7" spans="1:27" ht="21" customHeight="1" x14ac:dyDescent="0.55000000000000004">
      <c r="A7" s="167" t="s">
        <v>171</v>
      </c>
      <c r="C7" s="41">
        <v>0</v>
      </c>
      <c r="D7" s="140"/>
      <c r="E7" s="41">
        <v>9522027041</v>
      </c>
      <c r="F7" s="140"/>
      <c r="G7" s="207">
        <v>44411901</v>
      </c>
      <c r="H7" s="41"/>
      <c r="I7" s="207">
        <v>9566438942</v>
      </c>
      <c r="J7" s="140"/>
      <c r="K7" s="141">
        <f>I7/$W$50</f>
        <v>3.6759354767204052E-4</v>
      </c>
      <c r="L7" s="140"/>
      <c r="M7" s="41">
        <v>0</v>
      </c>
      <c r="N7" s="41"/>
      <c r="O7" s="41">
        <v>16974213820</v>
      </c>
      <c r="P7" s="41"/>
      <c r="Q7" s="207">
        <v>44411901</v>
      </c>
      <c r="R7" s="41"/>
      <c r="S7" s="207">
        <v>17018625721</v>
      </c>
      <c r="T7" s="140"/>
      <c r="U7" s="141">
        <f>S7/$W$2</f>
        <v>5.687984025681698E-4</v>
      </c>
      <c r="W7" s="105"/>
      <c r="X7" s="104"/>
      <c r="Z7" s="106">
        <v>24002352629364</v>
      </c>
      <c r="AA7" s="104"/>
    </row>
    <row r="8" spans="1:27" ht="21" customHeight="1" x14ac:dyDescent="0.55000000000000004">
      <c r="A8" s="167" t="s">
        <v>357</v>
      </c>
      <c r="C8" s="41">
        <v>0</v>
      </c>
      <c r="D8" s="140"/>
      <c r="E8" s="41">
        <v>0</v>
      </c>
      <c r="F8" s="140"/>
      <c r="G8" s="41">
        <v>0</v>
      </c>
      <c r="H8" s="41"/>
      <c r="I8" s="41">
        <v>0</v>
      </c>
      <c r="J8" s="140"/>
      <c r="K8" s="141">
        <f t="shared" ref="K8:K47" si="0">I8/$W$50</f>
        <v>0</v>
      </c>
      <c r="L8" s="140"/>
      <c r="M8" s="41">
        <v>0</v>
      </c>
      <c r="N8" s="41"/>
      <c r="O8" s="41">
        <v>0</v>
      </c>
      <c r="P8" s="41"/>
      <c r="Q8" s="207">
        <v>0</v>
      </c>
      <c r="R8" s="41"/>
      <c r="S8" s="207">
        <v>0</v>
      </c>
      <c r="T8" s="140"/>
      <c r="U8" s="141">
        <f>S8/$W$2</f>
        <v>0</v>
      </c>
      <c r="W8" s="105"/>
      <c r="X8" s="104"/>
    </row>
    <row r="9" spans="1:27" ht="17.25" customHeight="1" x14ac:dyDescent="0.55000000000000004">
      <c r="A9" s="167" t="s">
        <v>169</v>
      </c>
      <c r="C9" s="41">
        <v>0</v>
      </c>
      <c r="D9" s="140"/>
      <c r="E9" s="41">
        <v>0</v>
      </c>
      <c r="F9" s="140"/>
      <c r="G9" s="41">
        <v>12682165456</v>
      </c>
      <c r="H9" s="41"/>
      <c r="I9" s="41">
        <v>12682165456</v>
      </c>
      <c r="J9" s="140"/>
      <c r="K9" s="141">
        <f t="shared" si="0"/>
        <v>4.8731635882476125E-4</v>
      </c>
      <c r="L9" s="140"/>
      <c r="M9" s="41">
        <v>0</v>
      </c>
      <c r="N9" s="41"/>
      <c r="O9" s="41">
        <v>0</v>
      </c>
      <c r="P9" s="41"/>
      <c r="Q9" s="207">
        <v>12682165456</v>
      </c>
      <c r="R9" s="41"/>
      <c r="S9" s="207">
        <v>12682165456</v>
      </c>
      <c r="T9" s="140"/>
      <c r="U9" s="141">
        <f t="shared" ref="U9:U47" si="1">S9/$W$2</f>
        <v>4.2386474505851936E-4</v>
      </c>
      <c r="W9" s="106"/>
      <c r="X9" s="104"/>
      <c r="Y9" s="107"/>
      <c r="Z9" s="106"/>
      <c r="AA9" s="106"/>
    </row>
    <row r="10" spans="1:27" ht="17.25" customHeight="1" x14ac:dyDescent="0.55000000000000004">
      <c r="A10" s="167" t="s">
        <v>174</v>
      </c>
      <c r="C10" s="41">
        <v>0</v>
      </c>
      <c r="D10" s="140"/>
      <c r="E10" s="41">
        <v>4562858371</v>
      </c>
      <c r="F10" s="140"/>
      <c r="G10" s="41">
        <v>11689857947</v>
      </c>
      <c r="H10" s="41"/>
      <c r="I10" s="41">
        <v>16252716318</v>
      </c>
      <c r="J10" s="140"/>
      <c r="K10" s="141">
        <f t="shared" si="0"/>
        <v>6.2451594442433688E-4</v>
      </c>
      <c r="L10" s="140"/>
      <c r="M10" s="41">
        <v>0</v>
      </c>
      <c r="N10" s="41"/>
      <c r="O10" s="41">
        <v>28359261174</v>
      </c>
      <c r="P10" s="41"/>
      <c r="Q10" s="207">
        <v>96039257038</v>
      </c>
      <c r="R10" s="41"/>
      <c r="S10" s="207">
        <v>124398518212</v>
      </c>
      <c r="T10" s="140"/>
      <c r="U10" s="141">
        <f t="shared" si="1"/>
        <v>4.1576611179316375E-3</v>
      </c>
      <c r="W10" s="106"/>
      <c r="X10" s="104"/>
      <c r="Y10" s="107"/>
      <c r="Z10" s="106"/>
      <c r="AA10" s="106"/>
    </row>
    <row r="11" spans="1:27" ht="21" customHeight="1" x14ac:dyDescent="0.55000000000000004">
      <c r="A11" s="167" t="s">
        <v>167</v>
      </c>
      <c r="C11" s="41">
        <v>0</v>
      </c>
      <c r="D11" s="140"/>
      <c r="E11" s="41">
        <v>0</v>
      </c>
      <c r="F11" s="140"/>
      <c r="G11" s="41">
        <v>-38199</v>
      </c>
      <c r="H11" s="41"/>
      <c r="I11" s="41">
        <v>-38199</v>
      </c>
      <c r="J11" s="140"/>
      <c r="K11" s="141">
        <f t="shared" si="0"/>
        <v>-1.4678090784519927E-9</v>
      </c>
      <c r="L11" s="140"/>
      <c r="M11" s="41">
        <v>0</v>
      </c>
      <c r="N11" s="41"/>
      <c r="O11" s="41">
        <v>0</v>
      </c>
      <c r="P11" s="41"/>
      <c r="Q11" s="207">
        <v>-38199</v>
      </c>
      <c r="R11" s="41"/>
      <c r="S11" s="207">
        <v>-38199</v>
      </c>
      <c r="T11" s="140"/>
      <c r="U11" s="141">
        <f t="shared" si="1"/>
        <v>-1.2766912285338647E-9</v>
      </c>
      <c r="W11" s="106"/>
      <c r="X11" s="104"/>
      <c r="Y11" s="107"/>
      <c r="Z11" s="106"/>
      <c r="AA11" s="106"/>
    </row>
    <row r="12" spans="1:27" ht="21" customHeight="1" x14ac:dyDescent="0.55000000000000004">
      <c r="A12" s="167" t="s">
        <v>181</v>
      </c>
      <c r="C12" s="41">
        <v>0</v>
      </c>
      <c r="D12" s="140"/>
      <c r="E12" s="41">
        <v>0</v>
      </c>
      <c r="F12" s="140"/>
      <c r="G12" s="41">
        <v>588528152</v>
      </c>
      <c r="H12" s="41"/>
      <c r="I12" s="41">
        <v>588528152</v>
      </c>
      <c r="J12" s="140"/>
      <c r="K12" s="141">
        <f t="shared" si="0"/>
        <v>2.2614386880027601E-5</v>
      </c>
      <c r="L12" s="140"/>
      <c r="M12" s="41">
        <v>26081440</v>
      </c>
      <c r="N12" s="41"/>
      <c r="O12" s="207">
        <v>0</v>
      </c>
      <c r="P12" s="41"/>
      <c r="Q12" s="207">
        <v>588528152</v>
      </c>
      <c r="R12" s="41"/>
      <c r="S12" s="207">
        <v>614609592</v>
      </c>
      <c r="T12" s="140"/>
      <c r="U12" s="141">
        <f t="shared" si="1"/>
        <v>2.0541550173543217E-5</v>
      </c>
      <c r="W12" s="106"/>
      <c r="X12" s="104"/>
      <c r="Y12" s="107"/>
      <c r="Z12" s="106"/>
      <c r="AA12" s="106"/>
    </row>
    <row r="13" spans="1:27" ht="21" customHeight="1" x14ac:dyDescent="0.55000000000000004">
      <c r="A13" s="167" t="s">
        <v>177</v>
      </c>
      <c r="C13" s="41">
        <v>0</v>
      </c>
      <c r="D13" s="140"/>
      <c r="E13" s="207">
        <v>5843851486</v>
      </c>
      <c r="F13" s="140"/>
      <c r="G13" s="41">
        <v>5785001927</v>
      </c>
      <c r="H13" s="41"/>
      <c r="I13" s="207">
        <v>11628853413</v>
      </c>
      <c r="J13" s="140"/>
      <c r="K13" s="141">
        <f t="shared" si="0"/>
        <v>4.4684249879810571E-4</v>
      </c>
      <c r="L13" s="140"/>
      <c r="M13" s="41">
        <v>0</v>
      </c>
      <c r="N13" s="41"/>
      <c r="O13" s="207">
        <v>21701463381</v>
      </c>
      <c r="P13" s="41"/>
      <c r="Q13" s="207">
        <v>5785001927</v>
      </c>
      <c r="R13" s="41"/>
      <c r="S13" s="207">
        <v>27486465308</v>
      </c>
      <c r="T13" s="140"/>
      <c r="U13" s="141">
        <f t="shared" si="1"/>
        <v>9.1865570203733006E-4</v>
      </c>
      <c r="W13" s="106"/>
      <c r="X13" s="104"/>
      <c r="Y13" s="107"/>
      <c r="Z13" s="106"/>
      <c r="AA13" s="106"/>
    </row>
    <row r="14" spans="1:27" ht="21" customHeight="1" x14ac:dyDescent="0.55000000000000004">
      <c r="A14" s="167" t="s">
        <v>166</v>
      </c>
      <c r="C14" s="41">
        <v>0</v>
      </c>
      <c r="D14" s="140"/>
      <c r="E14" s="207">
        <v>0</v>
      </c>
      <c r="F14" s="140"/>
      <c r="G14" s="41">
        <v>-1662738403</v>
      </c>
      <c r="H14" s="41"/>
      <c r="I14" s="207">
        <v>-1662738403</v>
      </c>
      <c r="J14" s="140"/>
      <c r="K14" s="141">
        <f t="shared" si="0"/>
        <v>-6.3891267389569567E-5</v>
      </c>
      <c r="L14" s="140"/>
      <c r="M14" s="207">
        <v>2720000000</v>
      </c>
      <c r="N14" s="41"/>
      <c r="O14" s="207">
        <v>0</v>
      </c>
      <c r="P14" s="41"/>
      <c r="Q14" s="41">
        <v>-1662738403</v>
      </c>
      <c r="R14" s="41"/>
      <c r="S14" s="207">
        <v>1057261597</v>
      </c>
      <c r="T14" s="140"/>
      <c r="U14" s="141">
        <f t="shared" si="1"/>
        <v>3.5335914740061407E-5</v>
      </c>
      <c r="W14" s="106"/>
      <c r="X14" s="104"/>
      <c r="Y14" s="107"/>
      <c r="Z14" s="106"/>
      <c r="AA14" s="106"/>
    </row>
    <row r="15" spans="1:27" ht="21" customHeight="1" x14ac:dyDescent="0.55000000000000004">
      <c r="A15" s="167" t="s">
        <v>176</v>
      </c>
      <c r="C15" s="41">
        <v>0</v>
      </c>
      <c r="D15" s="140"/>
      <c r="E15" s="207">
        <v>0</v>
      </c>
      <c r="F15" s="140"/>
      <c r="G15" s="41">
        <v>470099799</v>
      </c>
      <c r="H15" s="41"/>
      <c r="I15" s="207">
        <v>470099799</v>
      </c>
      <c r="J15" s="140"/>
      <c r="K15" s="141">
        <f t="shared" si="0"/>
        <v>1.8063738651552582E-5</v>
      </c>
      <c r="L15" s="140"/>
      <c r="M15" s="41">
        <v>0</v>
      </c>
      <c r="N15" s="41"/>
      <c r="O15" s="207">
        <v>0</v>
      </c>
      <c r="P15" s="41"/>
      <c r="Q15" s="41">
        <v>10906791936</v>
      </c>
      <c r="R15" s="41"/>
      <c r="S15" s="207">
        <v>10906791936</v>
      </c>
      <c r="T15" s="140"/>
      <c r="U15" s="141">
        <f t="shared" si="1"/>
        <v>3.6452801372117305E-4</v>
      </c>
      <c r="W15" s="106"/>
      <c r="X15" s="104"/>
      <c r="Y15" s="107"/>
      <c r="Z15" s="106"/>
      <c r="AA15" s="106"/>
    </row>
    <row r="16" spans="1:27" ht="21" customHeight="1" x14ac:dyDescent="0.55000000000000004">
      <c r="A16" s="167" t="s">
        <v>178</v>
      </c>
      <c r="C16" s="41">
        <v>0</v>
      </c>
      <c r="D16" s="140"/>
      <c r="E16" s="207">
        <v>0</v>
      </c>
      <c r="F16" s="140"/>
      <c r="G16" s="41">
        <v>0</v>
      </c>
      <c r="H16" s="41"/>
      <c r="I16" s="207">
        <v>0</v>
      </c>
      <c r="J16" s="140"/>
      <c r="K16" s="141">
        <f t="shared" si="0"/>
        <v>0</v>
      </c>
      <c r="L16" s="140"/>
      <c r="M16" s="41">
        <v>1740037244</v>
      </c>
      <c r="N16" s="41"/>
      <c r="O16" s="207">
        <v>0</v>
      </c>
      <c r="P16" s="41"/>
      <c r="Q16" s="41">
        <v>1872790262</v>
      </c>
      <c r="R16" s="41"/>
      <c r="S16" s="207">
        <v>3612827506</v>
      </c>
      <c r="T16" s="140"/>
      <c r="U16" s="141">
        <f t="shared" si="1"/>
        <v>1.207483229172512E-4</v>
      </c>
      <c r="W16" s="106"/>
      <c r="X16" s="104"/>
      <c r="Y16" s="107"/>
      <c r="Z16" s="106"/>
      <c r="AA16" s="106"/>
    </row>
    <row r="17" spans="1:27" ht="21" customHeight="1" x14ac:dyDescent="0.55000000000000004">
      <c r="A17" s="167" t="s">
        <v>186</v>
      </c>
      <c r="C17" s="41">
        <v>0</v>
      </c>
      <c r="D17" s="140"/>
      <c r="E17" s="207">
        <v>0</v>
      </c>
      <c r="F17" s="140"/>
      <c r="G17" s="41">
        <v>0</v>
      </c>
      <c r="H17" s="41"/>
      <c r="I17" s="207">
        <v>0</v>
      </c>
      <c r="J17" s="140"/>
      <c r="K17" s="141">
        <f t="shared" si="0"/>
        <v>0</v>
      </c>
      <c r="L17" s="140"/>
      <c r="M17" s="41">
        <v>0</v>
      </c>
      <c r="N17" s="41"/>
      <c r="O17" s="207">
        <v>0</v>
      </c>
      <c r="P17" s="41"/>
      <c r="Q17" s="41">
        <v>996000000</v>
      </c>
      <c r="R17" s="41"/>
      <c r="S17" s="207">
        <v>996000000</v>
      </c>
      <c r="T17" s="140"/>
      <c r="U17" s="141">
        <f t="shared" si="1"/>
        <v>3.3288422828339206E-5</v>
      </c>
      <c r="W17" s="106"/>
      <c r="X17" s="104"/>
      <c r="Y17" s="107"/>
      <c r="Z17" s="106"/>
      <c r="AA17" s="106"/>
    </row>
    <row r="18" spans="1:27" ht="21" customHeight="1" x14ac:dyDescent="0.55000000000000004">
      <c r="A18" s="167" t="s">
        <v>84</v>
      </c>
      <c r="C18" s="41">
        <v>0</v>
      </c>
      <c r="D18" s="140"/>
      <c r="E18" s="207">
        <v>0</v>
      </c>
      <c r="F18" s="140"/>
      <c r="G18" s="41">
        <v>0</v>
      </c>
      <c r="H18" s="41"/>
      <c r="I18" s="207">
        <v>0</v>
      </c>
      <c r="J18" s="140"/>
      <c r="K18" s="141">
        <f t="shared" si="0"/>
        <v>0</v>
      </c>
      <c r="L18" s="140"/>
      <c r="M18" s="41">
        <v>0</v>
      </c>
      <c r="N18" s="41"/>
      <c r="O18" s="207">
        <v>0</v>
      </c>
      <c r="P18" s="41"/>
      <c r="Q18" s="41">
        <v>-102533121</v>
      </c>
      <c r="R18" s="41"/>
      <c r="S18" s="207">
        <v>-102533121</v>
      </c>
      <c r="T18" s="140"/>
      <c r="U18" s="141">
        <f t="shared" si="1"/>
        <v>-3.4268733792743631E-6</v>
      </c>
      <c r="W18" s="106"/>
      <c r="X18" s="104"/>
      <c r="Y18" s="107"/>
      <c r="Z18" s="106"/>
      <c r="AA18" s="106"/>
    </row>
    <row r="19" spans="1:27" ht="21" customHeight="1" x14ac:dyDescent="0.55000000000000004">
      <c r="A19" s="167" t="s">
        <v>185</v>
      </c>
      <c r="C19" s="41">
        <v>0</v>
      </c>
      <c r="D19" s="140"/>
      <c r="E19" s="207">
        <v>-2676417974</v>
      </c>
      <c r="F19" s="140"/>
      <c r="G19" s="41">
        <v>0</v>
      </c>
      <c r="H19" s="41"/>
      <c r="I19" s="207">
        <v>-2676417974</v>
      </c>
      <c r="J19" s="140"/>
      <c r="K19" s="141">
        <f t="shared" si="0"/>
        <v>-1.0284223670696325E-4</v>
      </c>
      <c r="L19" s="140"/>
      <c r="M19" s="41">
        <v>0</v>
      </c>
      <c r="N19" s="41"/>
      <c r="O19" s="207">
        <v>1597337731</v>
      </c>
      <c r="P19" s="41"/>
      <c r="Q19" s="41">
        <v>726636095</v>
      </c>
      <c r="R19" s="41"/>
      <c r="S19" s="207">
        <v>2323973826</v>
      </c>
      <c r="T19" s="140"/>
      <c r="U19" s="141">
        <f t="shared" si="1"/>
        <v>7.7672111809117667E-5</v>
      </c>
      <c r="W19" s="106"/>
      <c r="X19" s="104"/>
      <c r="Y19" s="107"/>
      <c r="Z19" s="106"/>
      <c r="AA19" s="106"/>
    </row>
    <row r="20" spans="1:27" ht="21" customHeight="1" x14ac:dyDescent="0.55000000000000004">
      <c r="A20" s="167" t="s">
        <v>355</v>
      </c>
      <c r="C20" s="41">
        <v>0</v>
      </c>
      <c r="D20" s="140"/>
      <c r="E20" s="207">
        <v>0</v>
      </c>
      <c r="F20" s="140"/>
      <c r="G20" s="41">
        <v>0</v>
      </c>
      <c r="H20" s="41"/>
      <c r="I20" s="207">
        <v>0</v>
      </c>
      <c r="J20" s="140"/>
      <c r="K20" s="141">
        <f t="shared" si="0"/>
        <v>0</v>
      </c>
      <c r="L20" s="140"/>
      <c r="M20" s="41">
        <v>0</v>
      </c>
      <c r="N20" s="41"/>
      <c r="O20" s="207">
        <v>0</v>
      </c>
      <c r="P20" s="41"/>
      <c r="Q20" s="41">
        <v>4270009184</v>
      </c>
      <c r="R20" s="41"/>
      <c r="S20" s="207">
        <v>4270009184</v>
      </c>
      <c r="T20" s="140"/>
      <c r="U20" s="141">
        <f t="shared" si="1"/>
        <v>1.4271272208622856E-4</v>
      </c>
      <c r="W20" s="106"/>
      <c r="X20" s="104"/>
      <c r="Y20" s="107"/>
      <c r="Z20" s="106"/>
      <c r="AA20" s="106"/>
    </row>
    <row r="21" spans="1:27" ht="21" customHeight="1" x14ac:dyDescent="0.55000000000000004">
      <c r="A21" s="167" t="s">
        <v>188</v>
      </c>
      <c r="C21" s="41">
        <v>0</v>
      </c>
      <c r="D21" s="140"/>
      <c r="E21" s="207">
        <v>0</v>
      </c>
      <c r="F21" s="140"/>
      <c r="G21" s="41">
        <v>0</v>
      </c>
      <c r="H21" s="41"/>
      <c r="I21" s="207">
        <v>0</v>
      </c>
      <c r="J21" s="140"/>
      <c r="K21" s="141">
        <f t="shared" si="0"/>
        <v>0</v>
      </c>
      <c r="L21" s="140"/>
      <c r="M21" s="41">
        <v>0</v>
      </c>
      <c r="N21" s="41"/>
      <c r="O21" s="207">
        <v>0</v>
      </c>
      <c r="P21" s="41"/>
      <c r="Q21" s="41">
        <v>558285976</v>
      </c>
      <c r="R21" s="41"/>
      <c r="S21" s="207">
        <v>558285976</v>
      </c>
      <c r="T21" s="140"/>
      <c r="U21" s="141">
        <f t="shared" si="1"/>
        <v>1.8659096012269111E-5</v>
      </c>
      <c r="W21" s="106"/>
      <c r="X21" s="104"/>
      <c r="Y21" s="107"/>
      <c r="Z21" s="106"/>
      <c r="AA21" s="106"/>
    </row>
    <row r="22" spans="1:27" ht="21" customHeight="1" x14ac:dyDescent="0.55000000000000004">
      <c r="A22" s="167" t="s">
        <v>189</v>
      </c>
      <c r="C22" s="41">
        <v>0</v>
      </c>
      <c r="D22" s="140"/>
      <c r="E22" s="207">
        <v>0</v>
      </c>
      <c r="F22" s="140"/>
      <c r="G22" s="41">
        <v>0</v>
      </c>
      <c r="H22" s="41"/>
      <c r="I22" s="207">
        <v>0</v>
      </c>
      <c r="J22" s="140"/>
      <c r="K22" s="141">
        <f t="shared" si="0"/>
        <v>0</v>
      </c>
      <c r="L22" s="140"/>
      <c r="M22" s="41">
        <v>0</v>
      </c>
      <c r="N22" s="41"/>
      <c r="O22" s="207">
        <v>0</v>
      </c>
      <c r="P22" s="41"/>
      <c r="Q22" s="41">
        <v>21114016146</v>
      </c>
      <c r="R22" s="41"/>
      <c r="S22" s="207">
        <v>21114016146</v>
      </c>
      <c r="T22" s="140"/>
      <c r="U22" s="141">
        <f t="shared" si="1"/>
        <v>7.0567499706067165E-4</v>
      </c>
      <c r="W22" s="106"/>
      <c r="X22" s="104"/>
      <c r="Y22" s="107"/>
      <c r="Z22" s="106"/>
      <c r="AA22" s="106"/>
    </row>
    <row r="23" spans="1:27" ht="21" customHeight="1" x14ac:dyDescent="0.55000000000000004">
      <c r="A23" s="167" t="s">
        <v>93</v>
      </c>
      <c r="C23" s="41">
        <v>0</v>
      </c>
      <c r="D23" s="140"/>
      <c r="E23" s="207">
        <v>0</v>
      </c>
      <c r="F23" s="140"/>
      <c r="G23" s="41">
        <v>0</v>
      </c>
      <c r="H23" s="41"/>
      <c r="I23" s="207">
        <v>0</v>
      </c>
      <c r="J23" s="140"/>
      <c r="K23" s="141">
        <f t="shared" si="0"/>
        <v>0</v>
      </c>
      <c r="L23" s="140"/>
      <c r="M23" s="41">
        <v>0</v>
      </c>
      <c r="N23" s="41"/>
      <c r="O23" s="207">
        <v>0</v>
      </c>
      <c r="P23" s="41"/>
      <c r="Q23" s="41">
        <v>2111362775</v>
      </c>
      <c r="R23" s="41"/>
      <c r="S23" s="207">
        <v>2111362775</v>
      </c>
      <c r="T23" s="140"/>
      <c r="U23" s="141">
        <f t="shared" si="1"/>
        <v>7.0566201604634152E-5</v>
      </c>
      <c r="W23" s="106"/>
      <c r="X23" s="104"/>
      <c r="Y23" s="107"/>
      <c r="Z23" s="106"/>
      <c r="AA23" s="106"/>
    </row>
    <row r="24" spans="1:27" ht="21" customHeight="1" x14ac:dyDescent="0.55000000000000004">
      <c r="A24" s="167" t="s">
        <v>190</v>
      </c>
      <c r="C24" s="41">
        <v>0</v>
      </c>
      <c r="D24" s="140"/>
      <c r="E24" s="207">
        <v>0</v>
      </c>
      <c r="F24" s="140"/>
      <c r="G24" s="41">
        <v>0</v>
      </c>
      <c r="H24" s="41"/>
      <c r="I24" s="207">
        <v>0</v>
      </c>
      <c r="J24" s="140"/>
      <c r="K24" s="141">
        <f t="shared" si="0"/>
        <v>0</v>
      </c>
      <c r="L24" s="140"/>
      <c r="M24" s="41">
        <v>0</v>
      </c>
      <c r="N24" s="41"/>
      <c r="O24" s="207">
        <v>0</v>
      </c>
      <c r="P24" s="41"/>
      <c r="Q24" s="41">
        <v>3450646205</v>
      </c>
      <c r="R24" s="41"/>
      <c r="S24" s="207">
        <v>3450646205</v>
      </c>
      <c r="T24" s="140"/>
      <c r="U24" s="141">
        <f t="shared" si="1"/>
        <v>1.1532788142875908E-4</v>
      </c>
      <c r="W24" s="106"/>
      <c r="X24" s="104"/>
      <c r="Y24" s="107"/>
      <c r="Z24" s="106"/>
      <c r="AA24" s="106"/>
    </row>
    <row r="25" spans="1:27" ht="21" customHeight="1" x14ac:dyDescent="0.55000000000000004">
      <c r="A25" s="167" t="s">
        <v>192</v>
      </c>
      <c r="C25" s="41">
        <v>0</v>
      </c>
      <c r="D25" s="140"/>
      <c r="E25" s="207">
        <v>0</v>
      </c>
      <c r="F25" s="140"/>
      <c r="G25" s="41">
        <v>0</v>
      </c>
      <c r="H25" s="41"/>
      <c r="I25" s="207">
        <v>0</v>
      </c>
      <c r="J25" s="140"/>
      <c r="K25" s="141">
        <f t="shared" si="0"/>
        <v>0</v>
      </c>
      <c r="L25" s="140"/>
      <c r="M25" s="41">
        <v>0</v>
      </c>
      <c r="N25" s="41"/>
      <c r="O25" s="207">
        <v>0</v>
      </c>
      <c r="P25" s="41"/>
      <c r="Q25" s="41">
        <v>6291902699</v>
      </c>
      <c r="R25" s="41"/>
      <c r="S25" s="207">
        <v>6291902699</v>
      </c>
      <c r="T25" s="140"/>
      <c r="U25" s="141">
        <f t="shared" si="1"/>
        <v>2.1028867212759101E-4</v>
      </c>
      <c r="W25" s="106"/>
      <c r="X25" s="104"/>
      <c r="Y25" s="107"/>
      <c r="Z25" s="106"/>
      <c r="AA25" s="106"/>
    </row>
    <row r="26" spans="1:27" ht="21" customHeight="1" x14ac:dyDescent="0.55000000000000004">
      <c r="A26" s="167" t="s">
        <v>301</v>
      </c>
      <c r="C26" s="41">
        <v>0</v>
      </c>
      <c r="D26" s="140"/>
      <c r="E26" s="207">
        <v>-643308403</v>
      </c>
      <c r="F26" s="140"/>
      <c r="G26" s="41">
        <v>0</v>
      </c>
      <c r="H26" s="41"/>
      <c r="I26" s="207">
        <v>-643308403</v>
      </c>
      <c r="J26" s="140"/>
      <c r="K26" s="141">
        <f t="shared" si="0"/>
        <v>-2.4719335955597087E-5</v>
      </c>
      <c r="L26" s="140"/>
      <c r="M26" s="41">
        <v>510915000</v>
      </c>
      <c r="N26" s="41"/>
      <c r="O26" s="207">
        <v>1098838500</v>
      </c>
      <c r="P26" s="41"/>
      <c r="Q26" s="41">
        <v>885190377</v>
      </c>
      <c r="R26" s="41"/>
      <c r="S26" s="207">
        <v>2494943877</v>
      </c>
      <c r="T26" s="140"/>
      <c r="U26" s="141">
        <f t="shared" si="1"/>
        <v>8.3386291878064176E-5</v>
      </c>
      <c r="W26" s="106"/>
      <c r="X26" s="104"/>
      <c r="Y26" s="107"/>
      <c r="Z26" s="106"/>
      <c r="AA26" s="106"/>
    </row>
    <row r="27" spans="1:27" ht="21" customHeight="1" x14ac:dyDescent="0.55000000000000004">
      <c r="A27" s="167" t="s">
        <v>335</v>
      </c>
      <c r="C27" s="41">
        <v>0</v>
      </c>
      <c r="D27" s="140"/>
      <c r="E27" s="207">
        <v>0</v>
      </c>
      <c r="F27" s="140"/>
      <c r="G27" s="41">
        <v>0</v>
      </c>
      <c r="H27" s="41"/>
      <c r="I27" s="207">
        <v>0</v>
      </c>
      <c r="J27" s="140"/>
      <c r="K27" s="141">
        <f t="shared" si="0"/>
        <v>0</v>
      </c>
      <c r="L27" s="140"/>
      <c r="M27" s="41">
        <v>0</v>
      </c>
      <c r="N27" s="41"/>
      <c r="O27" s="207">
        <v>0</v>
      </c>
      <c r="P27" s="41"/>
      <c r="Q27" s="41">
        <v>0</v>
      </c>
      <c r="R27" s="41"/>
      <c r="S27" s="207">
        <v>0</v>
      </c>
      <c r="T27" s="140"/>
      <c r="U27" s="141">
        <f t="shared" si="1"/>
        <v>0</v>
      </c>
      <c r="W27" s="106"/>
      <c r="X27" s="104"/>
      <c r="Y27" s="107"/>
      <c r="Z27" s="106"/>
      <c r="AA27" s="106"/>
    </row>
    <row r="28" spans="1:27" ht="21" customHeight="1" x14ac:dyDescent="0.55000000000000004">
      <c r="A28" s="167" t="s">
        <v>184</v>
      </c>
      <c r="C28" s="41">
        <v>0</v>
      </c>
      <c r="D28" s="140"/>
      <c r="E28" s="207">
        <v>-14670874676</v>
      </c>
      <c r="F28" s="140"/>
      <c r="G28" s="41">
        <v>0</v>
      </c>
      <c r="H28" s="41"/>
      <c r="I28" s="207">
        <v>-14670874676</v>
      </c>
      <c r="J28" s="140"/>
      <c r="K28" s="141">
        <f t="shared" si="0"/>
        <v>-5.6373316155564903E-4</v>
      </c>
      <c r="L28" s="140"/>
      <c r="M28" s="41">
        <v>0</v>
      </c>
      <c r="N28" s="41"/>
      <c r="O28" s="207">
        <v>28020173093</v>
      </c>
      <c r="P28" s="41"/>
      <c r="Q28" s="41">
        <v>6393135818</v>
      </c>
      <c r="R28" s="41"/>
      <c r="S28" s="207">
        <v>34413308911</v>
      </c>
      <c r="T28" s="140"/>
      <c r="U28" s="141">
        <f t="shared" si="1"/>
        <v>1.1501654397104632E-3</v>
      </c>
      <c r="W28" s="106"/>
      <c r="X28" s="104"/>
      <c r="Y28" s="107"/>
      <c r="Z28" s="106"/>
      <c r="AA28" s="106"/>
    </row>
    <row r="29" spans="1:27" ht="21" customHeight="1" x14ac:dyDescent="0.55000000000000004">
      <c r="A29" s="167" t="s">
        <v>179</v>
      </c>
      <c r="C29" s="41">
        <v>0</v>
      </c>
      <c r="D29" s="140"/>
      <c r="E29" s="207">
        <v>-1998040500</v>
      </c>
      <c r="F29" s="140"/>
      <c r="G29" s="41">
        <v>0</v>
      </c>
      <c r="H29" s="41"/>
      <c r="I29" s="207">
        <v>-1998040500</v>
      </c>
      <c r="J29" s="140"/>
      <c r="K29" s="141">
        <f t="shared" si="0"/>
        <v>-7.6775360219240256E-5</v>
      </c>
      <c r="L29" s="140"/>
      <c r="M29" s="41">
        <v>1200000000</v>
      </c>
      <c r="N29" s="41"/>
      <c r="O29" s="207">
        <v>-13002174000</v>
      </c>
      <c r="P29" s="41"/>
      <c r="Q29" s="41">
        <v>0</v>
      </c>
      <c r="R29" s="41"/>
      <c r="S29" s="207">
        <v>-11802174000</v>
      </c>
      <c r="T29" s="140"/>
      <c r="U29" s="141">
        <f t="shared" si="1"/>
        <v>-3.944535726964171E-4</v>
      </c>
      <c r="W29" s="106"/>
      <c r="X29" s="104"/>
      <c r="Y29" s="107"/>
      <c r="Z29" s="106"/>
      <c r="AA29" s="106"/>
    </row>
    <row r="30" spans="1:27" ht="21" customHeight="1" x14ac:dyDescent="0.55000000000000004">
      <c r="A30" s="167" t="s">
        <v>191</v>
      </c>
      <c r="C30" s="41">
        <v>0</v>
      </c>
      <c r="D30" s="140"/>
      <c r="E30" s="207">
        <v>19756743750</v>
      </c>
      <c r="F30" s="140"/>
      <c r="G30" s="41">
        <v>0</v>
      </c>
      <c r="H30" s="41"/>
      <c r="I30" s="207">
        <v>19756743750</v>
      </c>
      <c r="J30" s="140"/>
      <c r="K30" s="141">
        <f t="shared" si="0"/>
        <v>7.5915934545144287E-4</v>
      </c>
      <c r="L30" s="140"/>
      <c r="M30" s="41">
        <v>9096214511</v>
      </c>
      <c r="N30" s="41"/>
      <c r="O30" s="207">
        <v>95428800000</v>
      </c>
      <c r="P30" s="41"/>
      <c r="Q30" s="41">
        <v>0</v>
      </c>
      <c r="R30" s="41"/>
      <c r="S30" s="207">
        <v>104525014511</v>
      </c>
      <c r="T30" s="140"/>
      <c r="U30" s="141">
        <f t="shared" si="1"/>
        <v>3.4934466658438344E-3</v>
      </c>
      <c r="W30" s="106"/>
      <c r="X30" s="104"/>
      <c r="Y30" s="107"/>
      <c r="Z30" s="106"/>
      <c r="AA30" s="106"/>
    </row>
    <row r="31" spans="1:27" ht="21" customHeight="1" x14ac:dyDescent="0.55000000000000004">
      <c r="A31" s="167" t="s">
        <v>159</v>
      </c>
      <c r="C31" s="41">
        <v>0</v>
      </c>
      <c r="D31" s="140"/>
      <c r="E31" s="207">
        <v>3306607920</v>
      </c>
      <c r="F31" s="41"/>
      <c r="G31" s="41">
        <v>0</v>
      </c>
      <c r="H31" s="41"/>
      <c r="I31" s="207">
        <v>3306607920</v>
      </c>
      <c r="J31" s="140"/>
      <c r="K31" s="141">
        <f t="shared" si="0"/>
        <v>1.2705749165834866E-4</v>
      </c>
      <c r="L31" s="140"/>
      <c r="M31" s="41">
        <v>1360800000</v>
      </c>
      <c r="N31" s="41"/>
      <c r="O31" s="207">
        <v>-7643846880</v>
      </c>
      <c r="P31" s="41"/>
      <c r="Q31" s="41">
        <v>0</v>
      </c>
      <c r="R31" s="41"/>
      <c r="S31" s="207">
        <v>-6283046880</v>
      </c>
      <c r="T31" s="140"/>
      <c r="U31" s="141">
        <f t="shared" si="1"/>
        <v>-2.0999269195955564E-4</v>
      </c>
      <c r="W31" s="106"/>
      <c r="X31" s="104"/>
      <c r="Y31" s="107"/>
      <c r="Z31" s="106"/>
      <c r="AA31" s="106"/>
    </row>
    <row r="32" spans="1:27" ht="21" customHeight="1" x14ac:dyDescent="0.55000000000000004">
      <c r="A32" s="167" t="s">
        <v>114</v>
      </c>
      <c r="C32" s="41">
        <v>2396716826</v>
      </c>
      <c r="D32" s="140"/>
      <c r="E32" s="207">
        <v>-2415541500</v>
      </c>
      <c r="F32" s="41"/>
      <c r="G32" s="41">
        <v>0</v>
      </c>
      <c r="H32" s="41"/>
      <c r="I32" s="207">
        <v>-18824674</v>
      </c>
      <c r="J32" s="140"/>
      <c r="K32" s="141">
        <f t="shared" si="0"/>
        <v>-7.2334426021883262E-7</v>
      </c>
      <c r="L32" s="140"/>
      <c r="M32" s="41">
        <v>2396716826</v>
      </c>
      <c r="N32" s="41"/>
      <c r="O32" s="207">
        <v>-536787000</v>
      </c>
      <c r="P32" s="41"/>
      <c r="Q32" s="41">
        <v>0</v>
      </c>
      <c r="R32" s="41"/>
      <c r="S32" s="207">
        <v>1859929826</v>
      </c>
      <c r="T32" s="140"/>
      <c r="U32" s="141">
        <f t="shared" si="1"/>
        <v>6.2162781605348754E-5</v>
      </c>
      <c r="W32" s="106"/>
      <c r="X32" s="104"/>
      <c r="Y32" s="107"/>
      <c r="Z32" s="106"/>
      <c r="AA32" s="106"/>
    </row>
    <row r="33" spans="1:27" ht="21" customHeight="1" x14ac:dyDescent="0.55000000000000004">
      <c r="A33" s="167" t="s">
        <v>331</v>
      </c>
      <c r="C33" s="41">
        <v>7388663968</v>
      </c>
      <c r="D33" s="140"/>
      <c r="E33" s="207">
        <v>-1341967500</v>
      </c>
      <c r="F33" s="41"/>
      <c r="G33" s="41">
        <v>0</v>
      </c>
      <c r="H33" s="41"/>
      <c r="I33" s="207">
        <v>6046696468</v>
      </c>
      <c r="J33" s="140"/>
      <c r="K33" s="141">
        <f t="shared" si="0"/>
        <v>2.3234629101217307E-4</v>
      </c>
      <c r="L33" s="140"/>
      <c r="M33" s="41">
        <v>7388663968</v>
      </c>
      <c r="N33" s="41"/>
      <c r="O33" s="207">
        <v>-17545608060</v>
      </c>
      <c r="P33" s="41"/>
      <c r="Q33" s="41">
        <v>0</v>
      </c>
      <c r="R33" s="41"/>
      <c r="S33" s="207">
        <v>-10156944092</v>
      </c>
      <c r="T33" s="140"/>
      <c r="U33" s="141">
        <f t="shared" si="1"/>
        <v>-3.3946651564086125E-4</v>
      </c>
      <c r="W33" s="106"/>
      <c r="X33" s="104"/>
      <c r="Y33" s="107"/>
      <c r="Z33" s="106"/>
      <c r="AA33" s="106"/>
    </row>
    <row r="34" spans="1:27" ht="21" customHeight="1" x14ac:dyDescent="0.55000000000000004">
      <c r="A34" s="167" t="s">
        <v>356</v>
      </c>
      <c r="C34" s="41">
        <v>0</v>
      </c>
      <c r="D34" s="140"/>
      <c r="E34" s="207">
        <v>-577708141</v>
      </c>
      <c r="F34" s="41"/>
      <c r="G34" s="41">
        <v>0</v>
      </c>
      <c r="H34" s="41"/>
      <c r="I34" s="207">
        <v>-577708141</v>
      </c>
      <c r="J34" s="140"/>
      <c r="K34" s="141">
        <f t="shared" si="0"/>
        <v>-2.2198624415702605E-5</v>
      </c>
      <c r="L34" s="140"/>
      <c r="M34" s="41">
        <v>525546590</v>
      </c>
      <c r="N34" s="41"/>
      <c r="O34" s="207">
        <v>-1607516168</v>
      </c>
      <c r="P34" s="41"/>
      <c r="Q34" s="41">
        <v>0</v>
      </c>
      <c r="R34" s="41"/>
      <c r="S34" s="207">
        <v>-1081969578</v>
      </c>
      <c r="T34" s="140"/>
      <c r="U34" s="141">
        <f t="shared" si="1"/>
        <v>-3.6161707630385279E-5</v>
      </c>
      <c r="W34" s="106"/>
      <c r="X34" s="104"/>
      <c r="Y34" s="107"/>
      <c r="Z34" s="106"/>
      <c r="AA34" s="106"/>
    </row>
    <row r="35" spans="1:27" ht="21" customHeight="1" x14ac:dyDescent="0.55000000000000004">
      <c r="A35" s="167" t="s">
        <v>163</v>
      </c>
      <c r="C35" s="41">
        <v>0</v>
      </c>
      <c r="D35" s="140"/>
      <c r="E35" s="207">
        <v>-36909790943</v>
      </c>
      <c r="F35" s="41"/>
      <c r="G35" s="41">
        <v>0</v>
      </c>
      <c r="H35" s="41"/>
      <c r="I35" s="207">
        <v>-36909790943</v>
      </c>
      <c r="J35" s="140"/>
      <c r="K35" s="141">
        <f t="shared" si="0"/>
        <v>-1.4182707984476174E-3</v>
      </c>
      <c r="L35" s="140"/>
      <c r="M35" s="41">
        <v>37718122930</v>
      </c>
      <c r="N35" s="41"/>
      <c r="O35" s="207">
        <v>40172716921</v>
      </c>
      <c r="P35" s="41"/>
      <c r="Q35" s="41">
        <v>0</v>
      </c>
      <c r="R35" s="41"/>
      <c r="S35" s="207">
        <v>77890839851</v>
      </c>
      <c r="T35" s="140"/>
      <c r="U35" s="141">
        <f t="shared" si="1"/>
        <v>2.6032763166812666E-3</v>
      </c>
      <c r="W35" s="106"/>
      <c r="X35" s="104"/>
      <c r="Y35" s="107"/>
      <c r="Z35" s="106"/>
      <c r="AA35" s="106"/>
    </row>
    <row r="36" spans="1:27" ht="21" customHeight="1" x14ac:dyDescent="0.55000000000000004">
      <c r="A36" s="167" t="s">
        <v>333</v>
      </c>
      <c r="C36" s="41">
        <v>0</v>
      </c>
      <c r="D36" s="140"/>
      <c r="E36" s="207">
        <v>-19354153500</v>
      </c>
      <c r="F36" s="41"/>
      <c r="G36" s="41">
        <v>0</v>
      </c>
      <c r="H36" s="41"/>
      <c r="I36" s="207">
        <v>-19354153500</v>
      </c>
      <c r="J36" s="140"/>
      <c r="K36" s="141">
        <f t="shared" si="0"/>
        <v>-7.4368968331771541E-4</v>
      </c>
      <c r="L36" s="140"/>
      <c r="M36" s="41">
        <v>21450000000</v>
      </c>
      <c r="N36" s="41"/>
      <c r="O36" s="207">
        <v>-41271786512</v>
      </c>
      <c r="P36" s="41"/>
      <c r="Q36" s="41">
        <v>0</v>
      </c>
      <c r="R36" s="41"/>
      <c r="S36" s="207">
        <v>-19821786512</v>
      </c>
      <c r="T36" s="140"/>
      <c r="U36" s="141">
        <f t="shared" si="1"/>
        <v>-6.6248595444229612E-4</v>
      </c>
      <c r="W36" s="106"/>
      <c r="X36" s="104"/>
      <c r="Y36" s="107"/>
      <c r="Z36" s="106"/>
      <c r="AA36" s="106"/>
    </row>
    <row r="37" spans="1:27" ht="21" customHeight="1" x14ac:dyDescent="0.55000000000000004">
      <c r="A37" s="167" t="s">
        <v>104</v>
      </c>
      <c r="C37" s="41">
        <v>24803893576</v>
      </c>
      <c r="D37" s="140"/>
      <c r="E37" s="207">
        <v>-21754083494</v>
      </c>
      <c r="F37" s="41"/>
      <c r="G37" s="41">
        <v>0</v>
      </c>
      <c r="H37" s="41"/>
      <c r="I37" s="207">
        <v>3049810082</v>
      </c>
      <c r="J37" s="140"/>
      <c r="K37" s="141">
        <f>I37/$W$50</f>
        <v>1.1718995067708621E-4</v>
      </c>
      <c r="L37" s="140"/>
      <c r="M37" s="41">
        <v>24803893576</v>
      </c>
      <c r="N37" s="41"/>
      <c r="O37" s="207">
        <v>-22213334594</v>
      </c>
      <c r="P37" s="41"/>
      <c r="Q37" s="41">
        <v>0</v>
      </c>
      <c r="R37" s="41"/>
      <c r="S37" s="207">
        <v>2590558982</v>
      </c>
      <c r="T37" s="140"/>
      <c r="U37" s="141">
        <f t="shared" si="1"/>
        <v>8.6581950556795145E-5</v>
      </c>
      <c r="W37" s="106"/>
      <c r="X37" s="104"/>
      <c r="Y37" s="107"/>
      <c r="Z37" s="106"/>
      <c r="AA37" s="106"/>
    </row>
    <row r="38" spans="1:27" ht="21" customHeight="1" x14ac:dyDescent="0.55000000000000004">
      <c r="A38" s="167" t="s">
        <v>180</v>
      </c>
      <c r="C38" s="41">
        <v>0</v>
      </c>
      <c r="D38" s="140"/>
      <c r="E38" s="207">
        <v>-1223949807</v>
      </c>
      <c r="F38" s="41"/>
      <c r="G38" s="41">
        <v>0</v>
      </c>
      <c r="H38" s="41"/>
      <c r="I38" s="207">
        <v>-1223949807</v>
      </c>
      <c r="J38" s="140"/>
      <c r="K38" s="141">
        <f t="shared" si="0"/>
        <v>-4.7030671962202266E-5</v>
      </c>
      <c r="L38" s="140"/>
      <c r="M38" s="41">
        <v>1931065800</v>
      </c>
      <c r="N38" s="41"/>
      <c r="O38" s="207">
        <v>2923390909</v>
      </c>
      <c r="P38" s="41"/>
      <c r="Q38" s="41">
        <v>0</v>
      </c>
      <c r="R38" s="41"/>
      <c r="S38" s="207">
        <v>4854456709</v>
      </c>
      <c r="T38" s="140"/>
      <c r="U38" s="141">
        <f t="shared" si="1"/>
        <v>1.6224619230026106E-4</v>
      </c>
      <c r="W38" s="106"/>
      <c r="X38" s="104"/>
      <c r="Y38" s="107"/>
      <c r="Z38" s="106"/>
      <c r="AA38" s="106"/>
    </row>
    <row r="39" spans="1:27" ht="21" customHeight="1" x14ac:dyDescent="0.55000000000000004">
      <c r="A39" s="167" t="s">
        <v>164</v>
      </c>
      <c r="C39" s="41">
        <v>5636342902</v>
      </c>
      <c r="D39" s="140"/>
      <c r="E39" s="207">
        <v>-3585084762</v>
      </c>
      <c r="F39" s="41"/>
      <c r="G39" s="41">
        <v>0</v>
      </c>
      <c r="H39" s="41"/>
      <c r="I39" s="207">
        <v>2051258140</v>
      </c>
      <c r="J39" s="140"/>
      <c r="K39" s="141">
        <f t="shared" si="0"/>
        <v>7.8820265455654563E-5</v>
      </c>
      <c r="L39" s="140"/>
      <c r="M39" s="41">
        <v>5636342902</v>
      </c>
      <c r="N39" s="41"/>
      <c r="O39" s="207">
        <v>1410250663</v>
      </c>
      <c r="P39" s="41"/>
      <c r="Q39" s="41">
        <v>0</v>
      </c>
      <c r="R39" s="41"/>
      <c r="S39" s="207">
        <v>7046593565</v>
      </c>
      <c r="T39" s="140"/>
      <c r="U39" s="141">
        <f t="shared" si="1"/>
        <v>2.3551203422808649E-4</v>
      </c>
      <c r="W39" s="106"/>
      <c r="X39" s="104"/>
      <c r="Y39" s="107"/>
      <c r="Z39" s="106"/>
      <c r="AA39" s="106"/>
    </row>
    <row r="40" spans="1:27" ht="21" customHeight="1" x14ac:dyDescent="0.55000000000000004">
      <c r="A40" s="167" t="s">
        <v>113</v>
      </c>
      <c r="C40" s="41">
        <v>0</v>
      </c>
      <c r="D40" s="140"/>
      <c r="E40" s="207">
        <v>-23066688923</v>
      </c>
      <c r="F40" s="41"/>
      <c r="G40" s="41">
        <v>0</v>
      </c>
      <c r="H40" s="41"/>
      <c r="I40" s="207">
        <v>-23066688923</v>
      </c>
      <c r="J40" s="140"/>
      <c r="K40" s="141">
        <f t="shared" si="0"/>
        <v>-8.863450721486798E-4</v>
      </c>
      <c r="L40" s="140"/>
      <c r="M40" s="41">
        <v>28065964556</v>
      </c>
      <c r="N40" s="41"/>
      <c r="O40" s="207">
        <v>-19747115615</v>
      </c>
      <c r="P40" s="41"/>
      <c r="Q40" s="41">
        <v>0</v>
      </c>
      <c r="R40" s="41"/>
      <c r="S40" s="207">
        <v>8318848941</v>
      </c>
      <c r="T40" s="140"/>
      <c r="U40" s="141">
        <f t="shared" si="1"/>
        <v>2.7803349497298172E-4</v>
      </c>
      <c r="W40" s="106"/>
      <c r="X40" s="104"/>
      <c r="Y40" s="107"/>
      <c r="Z40" s="106"/>
      <c r="AA40" s="106"/>
    </row>
    <row r="41" spans="1:27" ht="21" customHeight="1" x14ac:dyDescent="0.55000000000000004">
      <c r="A41" s="167" t="s">
        <v>299</v>
      </c>
      <c r="C41" s="41">
        <v>0</v>
      </c>
      <c r="D41" s="140"/>
      <c r="E41" s="41">
        <v>40180791137</v>
      </c>
      <c r="F41" s="41"/>
      <c r="G41" s="41">
        <v>0</v>
      </c>
      <c r="H41" s="41"/>
      <c r="I41" s="207">
        <v>40180791137</v>
      </c>
      <c r="J41" s="140"/>
      <c r="K41" s="141">
        <f t="shared" si="0"/>
        <v>1.5439600515791505E-3</v>
      </c>
      <c r="L41" s="140"/>
      <c r="M41" s="41">
        <v>2993423598</v>
      </c>
      <c r="N41" s="41"/>
      <c r="O41" s="207">
        <v>31158278636</v>
      </c>
      <c r="P41" s="41"/>
      <c r="Q41" s="41">
        <v>0</v>
      </c>
      <c r="R41" s="41"/>
      <c r="S41" s="207">
        <v>34151702234</v>
      </c>
      <c r="T41" s="140"/>
      <c r="U41" s="141">
        <f t="shared" si="1"/>
        <v>1.1414219922418962E-3</v>
      </c>
      <c r="W41" s="106"/>
      <c r="X41" s="104"/>
      <c r="Y41" s="107"/>
      <c r="Z41" s="106"/>
      <c r="AA41" s="106"/>
    </row>
    <row r="42" spans="1:27" ht="21" customHeight="1" x14ac:dyDescent="0.55000000000000004">
      <c r="A42" s="167" t="s">
        <v>302</v>
      </c>
      <c r="C42" s="41">
        <v>0</v>
      </c>
      <c r="D42" s="140"/>
      <c r="E42" s="207">
        <v>-1253714743</v>
      </c>
      <c r="F42" s="41"/>
      <c r="G42" s="41">
        <v>0</v>
      </c>
      <c r="H42" s="41"/>
      <c r="I42" s="207">
        <v>-1253714743</v>
      </c>
      <c r="J42" s="140"/>
      <c r="K42" s="141">
        <f t="shared" si="0"/>
        <v>-4.8174399370782135E-5</v>
      </c>
      <c r="L42" s="140"/>
      <c r="M42" s="41">
        <v>1492258671</v>
      </c>
      <c r="N42" s="41"/>
      <c r="O42" s="207">
        <v>-1776205991</v>
      </c>
      <c r="P42" s="41"/>
      <c r="Q42" s="41">
        <v>0</v>
      </c>
      <c r="R42" s="41"/>
      <c r="S42" s="207">
        <v>-283947320</v>
      </c>
      <c r="T42" s="140"/>
      <c r="U42" s="141">
        <f t="shared" si="1"/>
        <v>-9.4901189248330692E-6</v>
      </c>
      <c r="W42" s="106"/>
      <c r="X42" s="104"/>
      <c r="Y42" s="107"/>
      <c r="Z42" s="106"/>
      <c r="AA42" s="106"/>
    </row>
    <row r="43" spans="1:27" ht="21" customHeight="1" x14ac:dyDescent="0.55000000000000004">
      <c r="A43" s="167" t="s">
        <v>161</v>
      </c>
      <c r="C43" s="41">
        <v>0</v>
      </c>
      <c r="D43" s="140"/>
      <c r="E43" s="207">
        <v>3499056000</v>
      </c>
      <c r="F43" s="41"/>
      <c r="G43" s="41">
        <v>0</v>
      </c>
      <c r="H43" s="41"/>
      <c r="I43" s="207">
        <v>3499056000</v>
      </c>
      <c r="J43" s="140"/>
      <c r="K43" s="141">
        <f t="shared" si="0"/>
        <v>1.3445237212523668E-4</v>
      </c>
      <c r="L43" s="140"/>
      <c r="M43" s="41">
        <v>12662286465</v>
      </c>
      <c r="N43" s="41"/>
      <c r="O43" s="207">
        <v>12028005000</v>
      </c>
      <c r="P43" s="41"/>
      <c r="Q43" s="41">
        <v>0</v>
      </c>
      <c r="R43" s="41"/>
      <c r="S43" s="207">
        <v>24690291465</v>
      </c>
      <c r="T43" s="140"/>
      <c r="U43" s="141">
        <f t="shared" si="1"/>
        <v>8.2520166871672155E-4</v>
      </c>
      <c r="W43" s="106"/>
      <c r="X43" s="104"/>
      <c r="Y43" s="107"/>
      <c r="Z43" s="106"/>
      <c r="AA43" s="106"/>
    </row>
    <row r="44" spans="1:27" ht="21" customHeight="1" x14ac:dyDescent="0.55000000000000004">
      <c r="A44" s="167" t="s">
        <v>94</v>
      </c>
      <c r="C44" s="41">
        <v>0</v>
      </c>
      <c r="D44" s="140"/>
      <c r="E44" s="207">
        <v>-8171091000</v>
      </c>
      <c r="F44" s="41"/>
      <c r="G44" s="41">
        <v>0</v>
      </c>
      <c r="H44" s="41"/>
      <c r="I44" s="207">
        <v>-8171091000</v>
      </c>
      <c r="J44" s="140"/>
      <c r="K44" s="141">
        <f t="shared" si="0"/>
        <v>-3.1397684626972882E-4</v>
      </c>
      <c r="L44" s="140"/>
      <c r="M44" s="41">
        <v>800000000</v>
      </c>
      <c r="N44" s="41"/>
      <c r="O44" s="207">
        <v>-5790248136</v>
      </c>
      <c r="P44" s="41"/>
      <c r="Q44" s="41">
        <v>0</v>
      </c>
      <c r="R44" s="41"/>
      <c r="S44" s="207">
        <v>-4990248136</v>
      </c>
      <c r="T44" s="140"/>
      <c r="U44" s="141">
        <f t="shared" si="1"/>
        <v>-1.667846284834333E-4</v>
      </c>
      <c r="W44" s="106"/>
      <c r="X44" s="104"/>
      <c r="Y44" s="107"/>
      <c r="Z44" s="106"/>
      <c r="AA44" s="106"/>
    </row>
    <row r="45" spans="1:27" ht="21" customHeight="1" x14ac:dyDescent="0.55000000000000004">
      <c r="A45" s="167" t="s">
        <v>165</v>
      </c>
      <c r="C45" s="41">
        <v>0</v>
      </c>
      <c r="D45" s="140"/>
      <c r="E45" s="207">
        <v>-3141198000</v>
      </c>
      <c r="F45" s="41"/>
      <c r="G45" s="41">
        <v>0</v>
      </c>
      <c r="H45" s="41"/>
      <c r="I45" s="207">
        <v>-3141198000</v>
      </c>
      <c r="J45" s="140"/>
      <c r="K45" s="141">
        <f t="shared" si="0"/>
        <v>-1.207015613397011E-4</v>
      </c>
      <c r="L45" s="140"/>
      <c r="M45" s="41">
        <v>10000000000</v>
      </c>
      <c r="N45" s="41"/>
      <c r="O45" s="207">
        <v>23797557000</v>
      </c>
      <c r="P45" s="41"/>
      <c r="Q45" s="41">
        <v>0</v>
      </c>
      <c r="R45" s="41"/>
      <c r="S45" s="207">
        <v>33797557000</v>
      </c>
      <c r="T45" s="140"/>
      <c r="U45" s="141">
        <f t="shared" si="1"/>
        <v>1.1295857108241923E-3</v>
      </c>
      <c r="W45" s="106"/>
      <c r="X45" s="104"/>
      <c r="Y45" s="107"/>
      <c r="Z45" s="106"/>
      <c r="AA45" s="106"/>
    </row>
    <row r="46" spans="1:27" ht="21" customHeight="1" x14ac:dyDescent="0.55000000000000004">
      <c r="A46" s="167" t="s">
        <v>193</v>
      </c>
      <c r="C46" s="41">
        <v>0</v>
      </c>
      <c r="D46" s="140"/>
      <c r="E46" s="207">
        <v>-377434692</v>
      </c>
      <c r="F46" s="41"/>
      <c r="G46" s="41">
        <v>0</v>
      </c>
      <c r="H46" s="41"/>
      <c r="I46" s="207">
        <v>-377434692</v>
      </c>
      <c r="J46" s="140"/>
      <c r="K46" s="141">
        <f t="shared" si="0"/>
        <v>-1.4503051583557992E-5</v>
      </c>
      <c r="L46" s="140"/>
      <c r="M46" s="41">
        <v>0</v>
      </c>
      <c r="N46" s="41"/>
      <c r="O46" s="207">
        <v>905450796</v>
      </c>
      <c r="P46" s="41"/>
      <c r="Q46" s="41">
        <v>0</v>
      </c>
      <c r="R46" s="41"/>
      <c r="S46" s="207">
        <v>652285874</v>
      </c>
      <c r="T46" s="140"/>
      <c r="U46" s="141">
        <f t="shared" si="1"/>
        <v>2.1800771062916456E-5</v>
      </c>
      <c r="W46" s="106"/>
      <c r="X46" s="104"/>
      <c r="Y46" s="107"/>
      <c r="Z46" s="106"/>
      <c r="AA46" s="106"/>
    </row>
    <row r="47" spans="1:27" ht="21" customHeight="1" x14ac:dyDescent="0.55000000000000004">
      <c r="A47" s="167" t="s">
        <v>332</v>
      </c>
      <c r="C47" s="41">
        <v>0</v>
      </c>
      <c r="D47" s="140"/>
      <c r="E47" s="207">
        <v>6436473750</v>
      </c>
      <c r="F47" s="41"/>
      <c r="G47" s="41">
        <v>0</v>
      </c>
      <c r="H47" s="41"/>
      <c r="I47" s="207">
        <v>6436473750</v>
      </c>
      <c r="J47" s="140"/>
      <c r="K47" s="141">
        <f t="shared" si="0"/>
        <v>2.4732361065650781E-4</v>
      </c>
      <c r="L47" s="140"/>
      <c r="M47" s="41">
        <v>0</v>
      </c>
      <c r="N47" s="41"/>
      <c r="O47" s="207">
        <v>-6000498742</v>
      </c>
      <c r="P47" s="41"/>
      <c r="Q47" s="41">
        <v>0</v>
      </c>
      <c r="R47" s="41"/>
      <c r="S47" s="207">
        <v>-6000498742</v>
      </c>
      <c r="T47" s="140"/>
      <c r="U47" s="141">
        <f t="shared" si="1"/>
        <v>-2.0054933665121836E-4</v>
      </c>
      <c r="W47" s="106"/>
      <c r="X47" s="104"/>
      <c r="Y47" s="107"/>
      <c r="Z47" s="106"/>
      <c r="AA47" s="106"/>
    </row>
    <row r="48" spans="1:27" ht="21" customHeight="1" x14ac:dyDescent="0.55000000000000004">
      <c r="A48" s="167"/>
      <c r="C48" s="198">
        <f>SUM(C7:C47)</f>
        <v>40225617272</v>
      </c>
      <c r="D48" s="140"/>
      <c r="E48" s="243">
        <f>SUM(E7:E47)</f>
        <v>-50052639103</v>
      </c>
      <c r="F48" s="41">
        <f t="shared" ref="F48:U48" si="2">SUM(F7:F47)</f>
        <v>0</v>
      </c>
      <c r="G48" s="198">
        <f t="shared" si="2"/>
        <v>29597288580</v>
      </c>
      <c r="H48" s="41">
        <f t="shared" si="2"/>
        <v>0</v>
      </c>
      <c r="I48" s="198">
        <f t="shared" si="2"/>
        <v>19770266749</v>
      </c>
      <c r="J48" s="140">
        <f t="shared" si="2"/>
        <v>0</v>
      </c>
      <c r="K48" s="220">
        <f>SUM(K7:K47)</f>
        <v>7.5967897111442104E-4</v>
      </c>
      <c r="L48" s="140">
        <f t="shared" si="2"/>
        <v>0</v>
      </c>
      <c r="M48" s="198">
        <f t="shared" si="2"/>
        <v>174518334077</v>
      </c>
      <c r="N48" s="41">
        <f t="shared" si="2"/>
        <v>0</v>
      </c>
      <c r="O48" s="198">
        <f>SUM(O7:O47)</f>
        <v>168440615926</v>
      </c>
      <c r="P48" s="41">
        <f t="shared" si="2"/>
        <v>0</v>
      </c>
      <c r="Q48" s="198">
        <f t="shared" si="2"/>
        <v>172950822224</v>
      </c>
      <c r="R48" s="41">
        <f t="shared" si="2"/>
        <v>0</v>
      </c>
      <c r="S48" s="198">
        <f>SUM(S7:S47)</f>
        <v>515656607305</v>
      </c>
      <c r="T48" s="140"/>
      <c r="U48" s="199">
        <f t="shared" si="2"/>
        <v>1.723433250822862E-2</v>
      </c>
      <c r="W48" s="106"/>
      <c r="X48" s="104"/>
      <c r="Y48" s="107"/>
      <c r="Z48" s="106"/>
      <c r="AA48" s="106"/>
    </row>
    <row r="49" spans="1:27" ht="21" customHeight="1" x14ac:dyDescent="0.55000000000000004">
      <c r="A49" s="295" t="s">
        <v>158</v>
      </c>
      <c r="B49" s="295"/>
      <c r="C49" s="295"/>
      <c r="D49" s="295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</row>
    <row r="50" spans="1:27" ht="21" customHeight="1" x14ac:dyDescent="0.55000000000000004">
      <c r="A50" s="295" t="s">
        <v>437</v>
      </c>
      <c r="B50" s="295"/>
      <c r="C50" s="295"/>
      <c r="D50" s="295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W50" s="102">
        <v>26024501797118</v>
      </c>
    </row>
    <row r="51" spans="1:27" ht="19.5" customHeight="1" x14ac:dyDescent="0.55000000000000004">
      <c r="A51" s="295" t="str">
        <f>A3</f>
        <v>برای ماه منتهی به 1401/05/31</v>
      </c>
      <c r="B51" s="295"/>
      <c r="C51" s="295"/>
      <c r="D51" s="295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</row>
    <row r="52" spans="1:27" ht="15.75" customHeight="1" x14ac:dyDescent="0.55000000000000004">
      <c r="A52" s="167"/>
      <c r="C52" s="41"/>
      <c r="D52" s="140"/>
      <c r="E52" s="41"/>
      <c r="F52" s="41"/>
      <c r="G52" s="41"/>
      <c r="H52" s="41"/>
      <c r="I52" s="41"/>
      <c r="J52" s="140"/>
      <c r="K52" s="141"/>
      <c r="L52" s="140"/>
      <c r="M52" s="41"/>
      <c r="N52" s="41"/>
      <c r="O52" s="41"/>
      <c r="P52" s="41"/>
      <c r="Q52" s="41"/>
      <c r="R52" s="41"/>
      <c r="S52" s="41"/>
      <c r="T52" s="140"/>
      <c r="U52" s="141"/>
      <c r="W52" s="106"/>
      <c r="X52" s="104"/>
      <c r="Y52" s="107"/>
      <c r="Z52" s="106"/>
      <c r="AA52" s="106"/>
    </row>
    <row r="53" spans="1:27" ht="21" customHeight="1" x14ac:dyDescent="0.55000000000000004">
      <c r="A53" s="167" t="s">
        <v>298</v>
      </c>
      <c r="C53" s="242">
        <f>C48</f>
        <v>40225617272</v>
      </c>
      <c r="D53" s="242"/>
      <c r="E53" s="242">
        <f t="shared" ref="E53:U53" si="3">E48</f>
        <v>-50052639103</v>
      </c>
      <c r="F53" s="242">
        <f t="shared" si="3"/>
        <v>0</v>
      </c>
      <c r="G53" s="242">
        <f t="shared" si="3"/>
        <v>29597288580</v>
      </c>
      <c r="H53" s="242">
        <f t="shared" si="3"/>
        <v>0</v>
      </c>
      <c r="I53" s="242">
        <f t="shared" si="3"/>
        <v>19770266749</v>
      </c>
      <c r="J53" s="140">
        <f t="shared" si="3"/>
        <v>0</v>
      </c>
      <c r="K53" s="141">
        <f t="shared" si="3"/>
        <v>7.5967897111442104E-4</v>
      </c>
      <c r="L53" s="140">
        <f t="shared" si="3"/>
        <v>0</v>
      </c>
      <c r="M53" s="10">
        <f t="shared" si="3"/>
        <v>174518334077</v>
      </c>
      <c r="N53" s="41">
        <f t="shared" si="3"/>
        <v>0</v>
      </c>
      <c r="O53" s="10">
        <f>O48</f>
        <v>168440615926</v>
      </c>
      <c r="P53" s="41">
        <f t="shared" si="3"/>
        <v>0</v>
      </c>
      <c r="Q53" s="10">
        <f t="shared" si="3"/>
        <v>172950822224</v>
      </c>
      <c r="R53" s="41">
        <f t="shared" si="3"/>
        <v>0</v>
      </c>
      <c r="S53" s="10">
        <f>S48</f>
        <v>515656607305</v>
      </c>
      <c r="T53" s="140">
        <f t="shared" si="3"/>
        <v>0</v>
      </c>
      <c r="U53" s="141">
        <f t="shared" si="3"/>
        <v>1.723433250822862E-2</v>
      </c>
      <c r="W53" s="106"/>
      <c r="X53" s="104"/>
      <c r="Y53" s="107"/>
      <c r="Z53" s="106"/>
      <c r="AA53" s="106"/>
    </row>
    <row r="54" spans="1:27" ht="21" customHeight="1" x14ac:dyDescent="0.55000000000000004">
      <c r="A54" s="167" t="s">
        <v>387</v>
      </c>
      <c r="C54" s="10">
        <v>0</v>
      </c>
      <c r="D54" s="140"/>
      <c r="E54" s="207">
        <v>-253907512</v>
      </c>
      <c r="F54" s="41"/>
      <c r="G54" s="10">
        <v>0</v>
      </c>
      <c r="H54" s="41"/>
      <c r="I54" s="207">
        <v>-253907512</v>
      </c>
      <c r="J54" s="140"/>
      <c r="K54" s="141">
        <f t="shared" ref="K54:K57" si="4">I54/$W$50</f>
        <v>-9.7564792586391859E-6</v>
      </c>
      <c r="L54" s="140"/>
      <c r="M54" s="10">
        <v>0</v>
      </c>
      <c r="N54" s="41"/>
      <c r="O54" s="207">
        <v>-253907512</v>
      </c>
      <c r="P54" s="41"/>
      <c r="Q54" s="10">
        <v>0</v>
      </c>
      <c r="R54" s="41"/>
      <c r="S54" s="207">
        <v>-253907512</v>
      </c>
      <c r="T54" s="140"/>
      <c r="U54" s="141">
        <f t="shared" ref="U54:U65" si="5">S54/$W$50</f>
        <v>-9.7564792586391859E-6</v>
      </c>
      <c r="W54" s="106"/>
      <c r="X54" s="104"/>
      <c r="Y54" s="107"/>
      <c r="Z54" s="106"/>
      <c r="AA54" s="106"/>
    </row>
    <row r="55" spans="1:27" ht="21" customHeight="1" x14ac:dyDescent="0.55000000000000004">
      <c r="A55" s="167" t="s">
        <v>172</v>
      </c>
      <c r="C55" s="10">
        <v>0</v>
      </c>
      <c r="D55" s="140"/>
      <c r="E55" s="207">
        <v>4371757740</v>
      </c>
      <c r="F55" s="41"/>
      <c r="G55" s="10">
        <v>0</v>
      </c>
      <c r="H55" s="41"/>
      <c r="I55" s="207">
        <v>4371757740</v>
      </c>
      <c r="J55" s="140"/>
      <c r="K55" s="141">
        <f t="shared" si="4"/>
        <v>1.6798622214101851E-4</v>
      </c>
      <c r="L55" s="140"/>
      <c r="M55" s="10">
        <v>0</v>
      </c>
      <c r="N55" s="41"/>
      <c r="O55" s="207">
        <v>8700253457</v>
      </c>
      <c r="P55" s="41"/>
      <c r="Q55" s="10">
        <v>0</v>
      </c>
      <c r="R55" s="41"/>
      <c r="S55" s="207">
        <v>8700253457</v>
      </c>
      <c r="T55" s="140"/>
      <c r="U55" s="141">
        <f t="shared" si="5"/>
        <v>3.3431008688756077E-4</v>
      </c>
      <c r="W55" s="106"/>
      <c r="X55" s="104"/>
      <c r="Y55" s="107"/>
      <c r="Z55" s="106"/>
      <c r="AA55" s="106"/>
    </row>
    <row r="56" spans="1:27" ht="21" customHeight="1" x14ac:dyDescent="0.55000000000000004">
      <c r="A56" s="167" t="s">
        <v>175</v>
      </c>
      <c r="C56" s="10">
        <v>0</v>
      </c>
      <c r="D56" s="140"/>
      <c r="E56" s="207">
        <v>11147779234</v>
      </c>
      <c r="F56" s="41"/>
      <c r="G56" s="10">
        <v>0</v>
      </c>
      <c r="H56" s="41"/>
      <c r="I56" s="207">
        <v>11147779234</v>
      </c>
      <c r="J56" s="140"/>
      <c r="K56" s="141">
        <f t="shared" si="4"/>
        <v>4.2835706600287448E-4</v>
      </c>
      <c r="L56" s="140"/>
      <c r="M56" s="10">
        <v>0</v>
      </c>
      <c r="N56" s="41"/>
      <c r="O56" s="207">
        <v>6476087681</v>
      </c>
      <c r="P56" s="41"/>
      <c r="Q56" s="10">
        <v>0</v>
      </c>
      <c r="R56" s="41"/>
      <c r="S56" s="207">
        <v>6476087681</v>
      </c>
      <c r="T56" s="140"/>
      <c r="U56" s="141">
        <f t="shared" si="5"/>
        <v>2.4884578892177576E-4</v>
      </c>
      <c r="W56" s="106"/>
      <c r="X56" s="104"/>
      <c r="Y56" s="107"/>
      <c r="Z56" s="106"/>
      <c r="AA56" s="106"/>
    </row>
    <row r="57" spans="1:27" ht="21" customHeight="1" x14ac:dyDescent="0.55000000000000004">
      <c r="A57" s="167" t="s">
        <v>183</v>
      </c>
      <c r="C57" s="10">
        <v>0</v>
      </c>
      <c r="D57" s="140"/>
      <c r="E57" s="207">
        <v>-5273730000</v>
      </c>
      <c r="F57" s="41"/>
      <c r="G57" s="10">
        <v>0</v>
      </c>
      <c r="H57" s="41"/>
      <c r="I57" s="207">
        <v>-5273730000</v>
      </c>
      <c r="J57" s="140"/>
      <c r="K57" s="141">
        <f t="shared" si="4"/>
        <v>-2.0264480146874598E-4</v>
      </c>
      <c r="L57" s="140"/>
      <c r="M57" s="10">
        <v>0</v>
      </c>
      <c r="N57" s="41"/>
      <c r="O57" s="207">
        <v>-1418045191</v>
      </c>
      <c r="P57" s="41"/>
      <c r="Q57" s="10">
        <v>0</v>
      </c>
      <c r="R57" s="41"/>
      <c r="S57" s="207">
        <v>-1418045191</v>
      </c>
      <c r="T57" s="140"/>
      <c r="U57" s="141">
        <f t="shared" si="5"/>
        <v>-5.4488850624492526E-5</v>
      </c>
      <c r="W57" s="106"/>
      <c r="X57" s="104"/>
      <c r="Y57" s="107"/>
      <c r="Z57" s="106"/>
      <c r="AA57" s="106"/>
    </row>
    <row r="58" spans="1:27" ht="21" customHeight="1" x14ac:dyDescent="0.55000000000000004">
      <c r="A58" s="167" t="s">
        <v>170</v>
      </c>
      <c r="C58" s="41">
        <v>0</v>
      </c>
      <c r="D58" s="140"/>
      <c r="E58" s="207">
        <v>17866337758</v>
      </c>
      <c r="F58" s="41"/>
      <c r="G58" s="41">
        <v>0</v>
      </c>
      <c r="H58" s="41"/>
      <c r="I58" s="207">
        <v>17866337758</v>
      </c>
      <c r="J58" s="140"/>
      <c r="K58" s="141">
        <f>I58/$W$50</f>
        <v>6.8651987643346738E-4</v>
      </c>
      <c r="L58" s="140"/>
      <c r="M58" s="41">
        <v>0</v>
      </c>
      <c r="N58" s="41"/>
      <c r="O58" s="207">
        <v>39259871042</v>
      </c>
      <c r="P58" s="41"/>
      <c r="Q58" s="41">
        <v>0</v>
      </c>
      <c r="R58" s="41"/>
      <c r="S58" s="207">
        <v>39259871042</v>
      </c>
      <c r="T58" s="140"/>
      <c r="U58" s="141">
        <f t="shared" si="5"/>
        <v>1.5085733954894656E-3</v>
      </c>
      <c r="W58" s="106"/>
      <c r="X58" s="104"/>
      <c r="Y58" s="107"/>
      <c r="Z58" s="106"/>
      <c r="AA58" s="106"/>
    </row>
    <row r="59" spans="1:27" ht="21" customHeight="1" x14ac:dyDescent="0.55000000000000004">
      <c r="A59" s="167" t="s">
        <v>300</v>
      </c>
      <c r="C59" s="41">
        <v>0</v>
      </c>
      <c r="D59" s="140"/>
      <c r="E59" s="207">
        <v>-690828665</v>
      </c>
      <c r="F59" s="41"/>
      <c r="G59" s="41">
        <v>0</v>
      </c>
      <c r="H59" s="41"/>
      <c r="I59" s="207">
        <v>-690828665</v>
      </c>
      <c r="J59" s="140"/>
      <c r="K59" s="141">
        <f t="shared" ref="K59:K65" si="6">I59/$W$50</f>
        <v>-2.6545317577472458E-5</v>
      </c>
      <c r="L59" s="140"/>
      <c r="M59" s="41">
        <v>0</v>
      </c>
      <c r="N59" s="41"/>
      <c r="O59" s="207">
        <v>-3013254523</v>
      </c>
      <c r="P59" s="41"/>
      <c r="Q59" s="41">
        <v>0</v>
      </c>
      <c r="R59" s="41"/>
      <c r="S59" s="207">
        <v>-3013254523</v>
      </c>
      <c r="T59" s="140"/>
      <c r="U59" s="141">
        <f t="shared" si="5"/>
        <v>-1.1578529135699702E-4</v>
      </c>
      <c r="W59" s="106"/>
      <c r="X59" s="104"/>
      <c r="Y59" s="107"/>
      <c r="Z59" s="106"/>
      <c r="AA59" s="106"/>
    </row>
    <row r="60" spans="1:27" ht="21" customHeight="1" x14ac:dyDescent="0.55000000000000004">
      <c r="A60" s="167" t="s">
        <v>182</v>
      </c>
      <c r="C60" s="41">
        <v>0</v>
      </c>
      <c r="D60" s="140"/>
      <c r="E60" s="207">
        <v>-12395144685</v>
      </c>
      <c r="F60" s="41"/>
      <c r="G60" s="41">
        <v>0</v>
      </c>
      <c r="H60" s="41"/>
      <c r="I60" s="207">
        <v>-12395144685</v>
      </c>
      <c r="J60" s="140"/>
      <c r="K60" s="141">
        <f t="shared" si="6"/>
        <v>-4.7628749175028051E-4</v>
      </c>
      <c r="L60" s="140"/>
      <c r="M60" s="41">
        <v>0</v>
      </c>
      <c r="N60" s="41"/>
      <c r="O60" s="207">
        <v>2443747298</v>
      </c>
      <c r="P60" s="41"/>
      <c r="Q60" s="41">
        <v>0</v>
      </c>
      <c r="R60" s="41"/>
      <c r="S60" s="207">
        <v>2443747298</v>
      </c>
      <c r="T60" s="140"/>
      <c r="U60" s="141">
        <f t="shared" si="5"/>
        <v>9.3901789822951569E-5</v>
      </c>
      <c r="W60" s="106"/>
      <c r="X60" s="104"/>
      <c r="Y60" s="107"/>
      <c r="Z60" s="106"/>
      <c r="AA60" s="106"/>
    </row>
    <row r="61" spans="1:27" ht="21" customHeight="1" x14ac:dyDescent="0.55000000000000004">
      <c r="A61" s="167" t="s">
        <v>160</v>
      </c>
      <c r="C61" s="41">
        <v>0</v>
      </c>
      <c r="D61" s="140"/>
      <c r="E61" s="207">
        <v>425851020</v>
      </c>
      <c r="F61" s="41"/>
      <c r="G61" s="41">
        <v>0</v>
      </c>
      <c r="H61" s="41"/>
      <c r="I61" s="207">
        <v>425851020</v>
      </c>
      <c r="J61" s="140"/>
      <c r="K61" s="141">
        <f t="shared" si="6"/>
        <v>1.6363464834787326E-5</v>
      </c>
      <c r="L61" s="140"/>
      <c r="M61" s="41">
        <v>0</v>
      </c>
      <c r="N61" s="41"/>
      <c r="O61" s="207">
        <v>271375650</v>
      </c>
      <c r="P61" s="41"/>
      <c r="Q61" s="41">
        <v>0</v>
      </c>
      <c r="R61" s="41"/>
      <c r="S61" s="207">
        <v>271375650</v>
      </c>
      <c r="T61" s="140"/>
      <c r="U61" s="141">
        <f t="shared" si="5"/>
        <v>1.042769817903114E-5</v>
      </c>
      <c r="W61" s="106"/>
      <c r="X61" s="104"/>
      <c r="Y61" s="107"/>
      <c r="Z61" s="106"/>
      <c r="AA61" s="106"/>
    </row>
    <row r="62" spans="1:27" ht="21" customHeight="1" x14ac:dyDescent="0.55000000000000004">
      <c r="A62" s="167" t="s">
        <v>187</v>
      </c>
      <c r="C62" s="41">
        <v>0</v>
      </c>
      <c r="D62" s="140"/>
      <c r="E62" s="207">
        <v>-717207075</v>
      </c>
      <c r="F62" s="41"/>
      <c r="G62" s="41">
        <v>0</v>
      </c>
      <c r="H62" s="41"/>
      <c r="I62" s="207">
        <v>-717207075</v>
      </c>
      <c r="J62" s="140"/>
      <c r="K62" s="141">
        <f t="shared" si="6"/>
        <v>-2.7558916616010869E-5</v>
      </c>
      <c r="L62" s="140"/>
      <c r="M62" s="41">
        <v>0</v>
      </c>
      <c r="N62" s="41"/>
      <c r="O62" s="207">
        <v>533307825</v>
      </c>
      <c r="P62" s="41"/>
      <c r="Q62" s="41">
        <v>0</v>
      </c>
      <c r="R62" s="41"/>
      <c r="S62" s="207">
        <v>533307825</v>
      </c>
      <c r="T62" s="140"/>
      <c r="U62" s="141">
        <f t="shared" si="5"/>
        <v>2.0492527740110648E-5</v>
      </c>
      <c r="W62" s="106"/>
      <c r="X62" s="104"/>
      <c r="Y62" s="107"/>
      <c r="Z62" s="106"/>
      <c r="AA62" s="106"/>
    </row>
    <row r="63" spans="1:27" ht="21" customHeight="1" x14ac:dyDescent="0.55000000000000004">
      <c r="A63" s="167" t="s">
        <v>96</v>
      </c>
      <c r="C63" s="41">
        <v>0</v>
      </c>
      <c r="D63" s="140"/>
      <c r="E63" s="207">
        <v>377938135</v>
      </c>
      <c r="F63" s="41"/>
      <c r="G63" s="41">
        <v>0</v>
      </c>
      <c r="H63" s="41"/>
      <c r="I63" s="207">
        <v>377938135</v>
      </c>
      <c r="J63" s="140"/>
      <c r="K63" s="141">
        <f t="shared" si="6"/>
        <v>1.4522396545622001E-5</v>
      </c>
      <c r="L63" s="140"/>
      <c r="M63" s="41">
        <v>0</v>
      </c>
      <c r="N63" s="41"/>
      <c r="O63" s="207">
        <v>-22905340</v>
      </c>
      <c r="P63" s="41"/>
      <c r="Q63" s="41">
        <v>0</v>
      </c>
      <c r="R63" s="41"/>
      <c r="S63" s="207">
        <v>-22905340</v>
      </c>
      <c r="T63" s="140"/>
      <c r="U63" s="141">
        <f t="shared" si="5"/>
        <v>-8.8014518696901931E-7</v>
      </c>
      <c r="W63" s="106"/>
      <c r="X63" s="104"/>
      <c r="Y63" s="107"/>
      <c r="Z63" s="106"/>
      <c r="AA63" s="106"/>
    </row>
    <row r="64" spans="1:27" ht="21" customHeight="1" x14ac:dyDescent="0.55000000000000004">
      <c r="A64" s="167" t="s">
        <v>173</v>
      </c>
      <c r="C64" s="41">
        <v>0</v>
      </c>
      <c r="D64" s="140"/>
      <c r="E64" s="207">
        <v>1819057359</v>
      </c>
      <c r="F64" s="41"/>
      <c r="G64" s="41">
        <v>0</v>
      </c>
      <c r="H64" s="41"/>
      <c r="I64" s="207">
        <v>1819057359</v>
      </c>
      <c r="J64" s="140"/>
      <c r="K64" s="141">
        <f t="shared" si="6"/>
        <v>6.9897874440825818E-5</v>
      </c>
      <c r="L64" s="140"/>
      <c r="M64" s="41">
        <v>0</v>
      </c>
      <c r="N64" s="41"/>
      <c r="O64" s="207">
        <v>9260071993</v>
      </c>
      <c r="P64" s="41"/>
      <c r="Q64" s="41">
        <v>0</v>
      </c>
      <c r="R64" s="41"/>
      <c r="S64" s="207">
        <v>9260071993</v>
      </c>
      <c r="T64" s="140"/>
      <c r="U64" s="141">
        <f t="shared" si="5"/>
        <v>3.5582129737544012E-4</v>
      </c>
      <c r="W64" s="106"/>
      <c r="X64" s="104"/>
      <c r="Y64" s="107"/>
      <c r="Z64" s="106"/>
      <c r="AA64" s="106"/>
    </row>
    <row r="65" spans="1:27" ht="21" customHeight="1" x14ac:dyDescent="0.55000000000000004">
      <c r="A65" s="167" t="s">
        <v>168</v>
      </c>
      <c r="C65" s="41">
        <v>0</v>
      </c>
      <c r="D65" s="140"/>
      <c r="E65" s="207">
        <v>-1100413350</v>
      </c>
      <c r="F65" s="41"/>
      <c r="G65" s="41">
        <v>0</v>
      </c>
      <c r="H65" s="41"/>
      <c r="I65" s="207">
        <v>-1100413350</v>
      </c>
      <c r="J65" s="140"/>
      <c r="K65" s="141">
        <f t="shared" si="6"/>
        <v>-4.2283743165521873E-5</v>
      </c>
      <c r="L65" s="140"/>
      <c r="M65" s="41">
        <v>0</v>
      </c>
      <c r="N65" s="41"/>
      <c r="O65" s="207">
        <v>1180931400</v>
      </c>
      <c r="P65" s="41"/>
      <c r="Q65" s="41">
        <v>0</v>
      </c>
      <c r="R65" s="41"/>
      <c r="S65" s="207">
        <v>1180931400</v>
      </c>
      <c r="T65" s="140"/>
      <c r="U65" s="141">
        <f t="shared" si="5"/>
        <v>4.5377675592267381E-5</v>
      </c>
      <c r="W65" s="106"/>
      <c r="X65" s="104"/>
      <c r="Y65" s="107"/>
      <c r="Z65" s="106"/>
      <c r="AA65" s="106"/>
    </row>
    <row r="66" spans="1:27" ht="21" customHeight="1" x14ac:dyDescent="0.55000000000000004">
      <c r="A66" s="167" t="s">
        <v>334</v>
      </c>
      <c r="C66" s="41">
        <v>0</v>
      </c>
      <c r="D66" s="140"/>
      <c r="E66" s="207">
        <v>-82109722</v>
      </c>
      <c r="F66" s="41"/>
      <c r="G66" s="41">
        <v>0</v>
      </c>
      <c r="H66" s="41"/>
      <c r="I66" s="207">
        <v>-82109722</v>
      </c>
      <c r="J66" s="140"/>
      <c r="K66" s="141"/>
      <c r="L66" s="140"/>
      <c r="M66" s="41">
        <v>0</v>
      </c>
      <c r="N66" s="41"/>
      <c r="O66" s="207">
        <v>-1050866360</v>
      </c>
      <c r="P66" s="41"/>
      <c r="Q66" s="41">
        <v>0</v>
      </c>
      <c r="R66" s="41"/>
      <c r="S66" s="207">
        <v>-1050866360</v>
      </c>
      <c r="T66" s="140"/>
      <c r="U66" s="141"/>
      <c r="W66" s="106"/>
      <c r="X66" s="104"/>
      <c r="Y66" s="107"/>
      <c r="Z66" s="106"/>
      <c r="AA66" s="106"/>
    </row>
    <row r="67" spans="1:27" ht="21" customHeight="1" x14ac:dyDescent="0.55000000000000004">
      <c r="A67" s="167" t="s">
        <v>162</v>
      </c>
      <c r="C67" s="41">
        <v>0</v>
      </c>
      <c r="D67" s="140"/>
      <c r="E67" s="207">
        <v>0</v>
      </c>
      <c r="F67" s="41"/>
      <c r="G67" s="41">
        <v>0</v>
      </c>
      <c r="H67" s="41"/>
      <c r="I67" s="207">
        <v>0</v>
      </c>
      <c r="J67" s="140"/>
      <c r="K67" s="141"/>
      <c r="L67" s="140"/>
      <c r="M67" s="41">
        <v>0</v>
      </c>
      <c r="N67" s="41"/>
      <c r="O67" s="207">
        <v>0</v>
      </c>
      <c r="P67" s="41"/>
      <c r="Q67" s="41">
        <v>0</v>
      </c>
      <c r="R67" s="41"/>
      <c r="S67" s="207">
        <v>0</v>
      </c>
      <c r="T67" s="140"/>
      <c r="U67" s="141"/>
      <c r="W67" s="106"/>
      <c r="X67" s="104"/>
      <c r="Y67" s="107"/>
      <c r="Z67" s="106"/>
      <c r="AA67" s="106"/>
    </row>
    <row r="68" spans="1:27" ht="21" customHeight="1" x14ac:dyDescent="0.6">
      <c r="A68" s="202"/>
      <c r="B68" s="138"/>
      <c r="C68" s="108">
        <f>SUM(C53:C67)</f>
        <v>40225617272</v>
      </c>
      <c r="D68" s="131">
        <v>0</v>
      </c>
      <c r="E68" s="108">
        <f>SUM(E53:E67)</f>
        <v>-34557258866</v>
      </c>
      <c r="F68" s="131">
        <f t="shared" ref="F68:U68" si="7">SUM(F53:F67)</f>
        <v>0</v>
      </c>
      <c r="G68" s="108">
        <f t="shared" si="7"/>
        <v>29597288580</v>
      </c>
      <c r="H68" s="131">
        <f t="shared" si="7"/>
        <v>0</v>
      </c>
      <c r="I68" s="108">
        <f t="shared" si="7"/>
        <v>35265646986</v>
      </c>
      <c r="J68" s="108">
        <f t="shared" si="7"/>
        <v>0</v>
      </c>
      <c r="K68" s="200">
        <f t="shared" si="7"/>
        <v>1.3582491216763454E-3</v>
      </c>
      <c r="L68" s="131">
        <f t="shared" si="7"/>
        <v>0</v>
      </c>
      <c r="M68" s="108">
        <f t="shared" si="7"/>
        <v>174518334077</v>
      </c>
      <c r="N68" s="131">
        <f t="shared" si="7"/>
        <v>0</v>
      </c>
      <c r="O68" s="108">
        <f>SUM(O53:O67)</f>
        <v>230807283346</v>
      </c>
      <c r="P68" s="131">
        <f t="shared" si="7"/>
        <v>0</v>
      </c>
      <c r="Q68" s="108">
        <f t="shared" si="7"/>
        <v>172950822224</v>
      </c>
      <c r="R68" s="137">
        <f t="shared" si="7"/>
        <v>0</v>
      </c>
      <c r="S68" s="108">
        <f t="shared" si="7"/>
        <v>578023274725</v>
      </c>
      <c r="T68" s="138">
        <f t="shared" si="7"/>
        <v>0</v>
      </c>
      <c r="U68" s="200">
        <f t="shared" si="7"/>
        <v>1.9671172001810126E-2</v>
      </c>
      <c r="W68" s="106"/>
      <c r="X68" s="104"/>
      <c r="Y68" s="107"/>
      <c r="Z68" s="106"/>
      <c r="AA68" s="106"/>
    </row>
    <row r="69" spans="1:27" ht="21" customHeight="1" x14ac:dyDescent="0.6">
      <c r="E69" s="131"/>
      <c r="I69" s="106"/>
      <c r="O69" s="106"/>
      <c r="Q69" s="106"/>
      <c r="U69" s="101"/>
      <c r="W69" s="106"/>
      <c r="X69" s="104"/>
      <c r="Y69" s="107"/>
      <c r="Z69" s="106"/>
      <c r="AA69" s="106"/>
    </row>
    <row r="70" spans="1:27" ht="21" customHeight="1" x14ac:dyDescent="0.55000000000000004">
      <c r="C70" s="104"/>
      <c r="E70" s="104"/>
      <c r="I70" s="106"/>
      <c r="O70" s="104"/>
      <c r="Q70" s="106"/>
      <c r="W70" s="106"/>
      <c r="X70" s="104"/>
      <c r="Y70" s="107"/>
      <c r="Z70" s="106"/>
      <c r="AA70" s="106"/>
    </row>
    <row r="71" spans="1:27" ht="21" customHeight="1" x14ac:dyDescent="0.55000000000000004">
      <c r="G71" s="104"/>
      <c r="I71" s="106"/>
      <c r="O71" s="106"/>
      <c r="W71" s="106"/>
      <c r="X71" s="104"/>
      <c r="Y71" s="107"/>
      <c r="Z71" s="106"/>
      <c r="AA71" s="106"/>
    </row>
    <row r="72" spans="1:27" ht="21" customHeight="1" x14ac:dyDescent="0.55000000000000004">
      <c r="I72" s="106"/>
      <c r="O72" s="104"/>
      <c r="W72" s="106"/>
      <c r="X72" s="104"/>
      <c r="Y72" s="107"/>
      <c r="Z72" s="106"/>
      <c r="AA72" s="106"/>
    </row>
    <row r="73" spans="1:27" ht="21" customHeight="1" x14ac:dyDescent="0.55000000000000004">
      <c r="O73" s="222"/>
      <c r="W73" s="106"/>
      <c r="X73" s="104"/>
      <c r="Y73" s="107"/>
      <c r="Z73" s="106"/>
      <c r="AA73" s="106"/>
    </row>
    <row r="74" spans="1:27" ht="21" customHeight="1" x14ac:dyDescent="0.55000000000000004">
      <c r="O74" s="104"/>
      <c r="W74" s="106"/>
      <c r="X74" s="104"/>
      <c r="Y74" s="107"/>
      <c r="Z74" s="106"/>
      <c r="AA74" s="106"/>
    </row>
    <row r="75" spans="1:27" ht="21" customHeight="1" x14ac:dyDescent="0.55000000000000004">
      <c r="I75" s="106"/>
      <c r="O75" s="141"/>
      <c r="P75" s="141"/>
      <c r="W75" s="106"/>
      <c r="X75" s="104"/>
      <c r="Y75" s="107"/>
      <c r="Z75" s="106"/>
      <c r="AA75" s="106"/>
    </row>
    <row r="76" spans="1:27" ht="21" customHeight="1" x14ac:dyDescent="0.55000000000000004">
      <c r="I76" s="106"/>
      <c r="W76" s="106"/>
      <c r="X76" s="104"/>
      <c r="Y76" s="107"/>
      <c r="Z76" s="106"/>
      <c r="AA76" s="106"/>
    </row>
    <row r="77" spans="1:27" ht="21" customHeight="1" x14ac:dyDescent="0.55000000000000004">
      <c r="C77" s="106"/>
      <c r="W77" s="106"/>
      <c r="X77" s="104"/>
      <c r="Y77" s="107"/>
      <c r="Z77" s="106"/>
      <c r="AA77" s="106"/>
    </row>
    <row r="78" spans="1:27" ht="21" customHeight="1" x14ac:dyDescent="0.55000000000000004">
      <c r="C78" s="106"/>
      <c r="E78" s="106"/>
      <c r="Q78" s="106"/>
      <c r="W78" s="106"/>
      <c r="X78" s="104"/>
      <c r="Y78" s="107"/>
      <c r="Z78" s="106"/>
      <c r="AA78" s="106"/>
    </row>
    <row r="79" spans="1:27" ht="21" customHeight="1" x14ac:dyDescent="0.55000000000000004">
      <c r="C79" s="106"/>
      <c r="Q79" s="106"/>
      <c r="W79" s="106"/>
      <c r="X79" s="104"/>
      <c r="Y79" s="107"/>
      <c r="Z79" s="106"/>
      <c r="AA79" s="106"/>
    </row>
    <row r="80" spans="1:27" ht="21" customHeight="1" x14ac:dyDescent="0.55000000000000004">
      <c r="C80" s="106"/>
      <c r="I80" s="106"/>
      <c r="Q80" s="106"/>
      <c r="W80" s="106"/>
      <c r="X80" s="104"/>
      <c r="Y80" s="107"/>
      <c r="Z80" s="106"/>
      <c r="AA80" s="106"/>
    </row>
    <row r="81" spans="1:27" ht="21" customHeight="1" x14ac:dyDescent="0.55000000000000004">
      <c r="C81" s="106"/>
      <c r="W81" s="106"/>
      <c r="X81" s="104"/>
      <c r="Y81" s="107"/>
      <c r="Z81" s="106"/>
      <c r="AA81" s="106"/>
    </row>
    <row r="82" spans="1:27" ht="21" customHeight="1" x14ac:dyDescent="0.55000000000000004">
      <c r="C82" s="106"/>
      <c r="E82" s="222"/>
      <c r="W82" s="106"/>
      <c r="X82" s="104"/>
      <c r="Y82" s="107"/>
      <c r="Z82" s="106"/>
      <c r="AA82" s="106"/>
    </row>
    <row r="83" spans="1:27" ht="21" customHeight="1" x14ac:dyDescent="0.55000000000000004">
      <c r="C83" s="106"/>
      <c r="I83" s="106"/>
      <c r="W83" s="106"/>
      <c r="X83" s="104"/>
      <c r="Y83" s="107"/>
      <c r="Z83" s="106"/>
      <c r="AA83" s="106"/>
    </row>
    <row r="84" spans="1:27" ht="21" customHeight="1" x14ac:dyDescent="0.55000000000000004">
      <c r="C84" s="106"/>
      <c r="W84" s="106"/>
      <c r="X84" s="104"/>
      <c r="Y84" s="107"/>
      <c r="Z84" s="106"/>
      <c r="AA84" s="106"/>
    </row>
    <row r="85" spans="1:27" ht="21" customHeight="1" x14ac:dyDescent="0.55000000000000004">
      <c r="Q85" s="106"/>
      <c r="W85" s="105"/>
      <c r="X85" s="104"/>
      <c r="Y85" s="109"/>
      <c r="Z85" s="106"/>
      <c r="AA85" s="106"/>
    </row>
    <row r="86" spans="1:27" ht="21" customHeight="1" x14ac:dyDescent="0.55000000000000004">
      <c r="I86" s="106"/>
      <c r="W86" s="105"/>
      <c r="X86" s="104"/>
    </row>
    <row r="87" spans="1:27" ht="21" customHeight="1" x14ac:dyDescent="0.55000000000000004">
      <c r="W87" s="105"/>
      <c r="X87" s="104"/>
    </row>
    <row r="88" spans="1:27" ht="21" customHeight="1" x14ac:dyDescent="0.55000000000000004">
      <c r="W88" s="105"/>
      <c r="X88" s="104"/>
    </row>
    <row r="89" spans="1:27" ht="21" customHeight="1" x14ac:dyDescent="0.55000000000000004">
      <c r="W89" s="105"/>
      <c r="X89" s="104"/>
    </row>
    <row r="90" spans="1:27" ht="21" customHeight="1" x14ac:dyDescent="0.55000000000000004">
      <c r="W90" s="105"/>
      <c r="X90" s="104"/>
    </row>
    <row r="91" spans="1:27" ht="21" customHeight="1" x14ac:dyDescent="0.55000000000000004">
      <c r="W91" s="105"/>
      <c r="X91" s="104"/>
    </row>
    <row r="92" spans="1:27" ht="21" customHeight="1" x14ac:dyDescent="0.55000000000000004">
      <c r="W92" s="105"/>
      <c r="X92" s="104"/>
    </row>
    <row r="93" spans="1:27" ht="21" customHeight="1" x14ac:dyDescent="0.55000000000000004">
      <c r="W93" s="105"/>
      <c r="X93" s="104"/>
    </row>
    <row r="94" spans="1:27" ht="21" customHeight="1" x14ac:dyDescent="0.55000000000000004">
      <c r="W94" s="105"/>
      <c r="X94" s="104"/>
    </row>
    <row r="95" spans="1:27" s="103" customFormat="1" ht="21" customHeight="1" x14ac:dyDescent="0.6">
      <c r="A95" s="168"/>
      <c r="B95" s="101"/>
      <c r="C95" s="101"/>
      <c r="D95" s="101"/>
      <c r="E95" s="101"/>
      <c r="F95" s="101"/>
      <c r="G95" s="101"/>
      <c r="H95" s="101"/>
      <c r="I95" s="101"/>
      <c r="J95" s="101"/>
      <c r="K95" s="101"/>
      <c r="L95" s="101"/>
      <c r="M95" s="101"/>
      <c r="N95" s="101"/>
      <c r="O95" s="101"/>
      <c r="P95" s="101"/>
      <c r="Q95" s="101"/>
      <c r="R95" s="101"/>
      <c r="S95" s="101"/>
      <c r="T95" s="101"/>
      <c r="U95" s="14"/>
      <c r="X95" s="104"/>
    </row>
    <row r="96" spans="1:27" ht="21" customHeight="1" x14ac:dyDescent="0.55000000000000004">
      <c r="X96" s="104"/>
    </row>
    <row r="97" spans="24:24" ht="21" customHeight="1" x14ac:dyDescent="0.55000000000000004">
      <c r="X97" s="104"/>
    </row>
    <row r="98" spans="24:24" ht="21" customHeight="1" x14ac:dyDescent="0.55000000000000004">
      <c r="X98" s="104"/>
    </row>
    <row r="99" spans="24:24" ht="21" customHeight="1" x14ac:dyDescent="0.55000000000000004">
      <c r="X99" s="104"/>
    </row>
    <row r="100" spans="24:24" ht="21" customHeight="1" x14ac:dyDescent="0.55000000000000004">
      <c r="X100" s="104"/>
    </row>
    <row r="101" spans="24:24" ht="21" customHeight="1" x14ac:dyDescent="0.55000000000000004">
      <c r="X101" s="104"/>
    </row>
    <row r="102" spans="24:24" ht="21" customHeight="1" x14ac:dyDescent="0.55000000000000004">
      <c r="X102" s="104"/>
    </row>
    <row r="103" spans="24:24" ht="21" customHeight="1" x14ac:dyDescent="0.55000000000000004">
      <c r="X103" s="104"/>
    </row>
    <row r="104" spans="24:24" ht="21" customHeight="1" x14ac:dyDescent="0.55000000000000004">
      <c r="X104" s="104"/>
    </row>
    <row r="105" spans="24:24" ht="21" customHeight="1" x14ac:dyDescent="0.55000000000000004">
      <c r="X105" s="104"/>
    </row>
    <row r="106" spans="24:24" ht="21" customHeight="1" x14ac:dyDescent="0.55000000000000004">
      <c r="X106" s="104"/>
    </row>
    <row r="107" spans="24:24" ht="21" customHeight="1" x14ac:dyDescent="0.55000000000000004">
      <c r="X107" s="104"/>
    </row>
    <row r="108" spans="24:24" ht="21" customHeight="1" x14ac:dyDescent="0.55000000000000004">
      <c r="X108" s="104"/>
    </row>
    <row r="109" spans="24:24" ht="21" customHeight="1" x14ac:dyDescent="0.55000000000000004">
      <c r="X109" s="104"/>
    </row>
    <row r="110" spans="24:24" ht="21" customHeight="1" x14ac:dyDescent="0.55000000000000004">
      <c r="X110" s="104"/>
    </row>
    <row r="114" spans="1:22" ht="22.5" customHeight="1" x14ac:dyDescent="0.55000000000000004"/>
    <row r="124" spans="1:22" ht="22.5" x14ac:dyDescent="0.55000000000000004"/>
    <row r="125" spans="1:22" ht="22.5" x14ac:dyDescent="0.55000000000000004"/>
    <row r="126" spans="1:22" s="15" customFormat="1" ht="24" x14ac:dyDescent="0.55000000000000004">
      <c r="A126" s="168"/>
      <c r="B126" s="101"/>
      <c r="C126" s="101"/>
      <c r="D126" s="101"/>
      <c r="E126" s="101"/>
      <c r="F126" s="101"/>
      <c r="G126" s="101"/>
      <c r="H126" s="101"/>
      <c r="I126" s="101"/>
      <c r="J126" s="101"/>
      <c r="K126" s="101"/>
      <c r="L126" s="101"/>
      <c r="M126" s="101"/>
      <c r="N126" s="101"/>
      <c r="O126" s="101"/>
      <c r="P126" s="101"/>
      <c r="Q126" s="101"/>
      <c r="R126" s="101"/>
      <c r="S126" s="101"/>
      <c r="T126" s="101"/>
      <c r="U126" s="14"/>
      <c r="V126" s="16"/>
    </row>
  </sheetData>
  <mergeCells count="19">
    <mergeCell ref="A1:U1"/>
    <mergeCell ref="A5:A6"/>
    <mergeCell ref="E6"/>
    <mergeCell ref="G6"/>
    <mergeCell ref="I6"/>
    <mergeCell ref="S6"/>
    <mergeCell ref="U6"/>
    <mergeCell ref="M5:U5"/>
    <mergeCell ref="K6"/>
    <mergeCell ref="C5:K5"/>
    <mergeCell ref="M6"/>
    <mergeCell ref="O6"/>
    <mergeCell ref="Q6"/>
    <mergeCell ref="A3:U3"/>
    <mergeCell ref="A4:R4"/>
    <mergeCell ref="A49:U49"/>
    <mergeCell ref="A50:U50"/>
    <mergeCell ref="A51:U51"/>
    <mergeCell ref="A2:U2"/>
  </mergeCells>
  <printOptions horizontalCentered="1"/>
  <pageMargins left="0" right="0" top="0.39370078740157483" bottom="0.39370078740157483" header="0" footer="0.19685039370078741"/>
  <pageSetup paperSize="9" scale="55" firstPageNumber="8" orientation="landscape" useFirstPageNumber="1"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9" tint="0.79998168889431442"/>
  </sheetPr>
  <dimension ref="A1:AA44"/>
  <sheetViews>
    <sheetView rightToLeft="1" tabSelected="1" view="pageBreakPreview" zoomScale="60" zoomScaleNormal="70" zoomScalePageLayoutView="60" workbookViewId="0">
      <selection activeCell="Q27" sqref="Q27"/>
    </sheetView>
  </sheetViews>
  <sheetFormatPr defaultColWidth="9.140625" defaultRowHeight="20.25" x14ac:dyDescent="0.5"/>
  <cols>
    <col min="1" max="1" width="32.7109375" style="66" customWidth="1"/>
    <col min="2" max="2" width="1" style="66" customWidth="1"/>
    <col min="3" max="3" width="19.5703125" style="66" bestFit="1" customWidth="1"/>
    <col min="4" max="4" width="1" style="66" customWidth="1"/>
    <col min="5" max="5" width="20.7109375" style="66" bestFit="1" customWidth="1"/>
    <col min="6" max="6" width="1" style="66" customWidth="1"/>
    <col min="7" max="7" width="19.85546875" style="66" customWidth="1"/>
    <col min="8" max="8" width="1" style="66" customWidth="1"/>
    <col min="9" max="9" width="20.28515625" style="66" customWidth="1"/>
    <col min="10" max="10" width="1" style="66" customWidth="1"/>
    <col min="11" max="11" width="20.28515625" style="66" bestFit="1" customWidth="1"/>
    <col min="12" max="12" width="1" style="66" customWidth="1"/>
    <col min="13" max="13" width="20.28515625" style="66" bestFit="1" customWidth="1"/>
    <col min="14" max="14" width="1" style="66" customWidth="1"/>
    <col min="15" max="15" width="19" style="66" bestFit="1" customWidth="1"/>
    <col min="16" max="16" width="1.140625" style="66" customWidth="1"/>
    <col min="17" max="17" width="20.42578125" style="66" bestFit="1" customWidth="1"/>
    <col min="18" max="18" width="18.140625" style="59" customWidth="1"/>
    <col min="19" max="19" width="16.85546875" style="59" bestFit="1" customWidth="1"/>
    <col min="20" max="20" width="14.42578125" style="59" customWidth="1"/>
    <col min="21" max="21" width="19.85546875" style="59" hidden="1" customWidth="1"/>
    <col min="22" max="26" width="9.140625" style="59"/>
    <col min="27" max="27" width="12.85546875" style="59" bestFit="1" customWidth="1"/>
    <col min="28" max="29" width="9.140625" style="59"/>
    <col min="30" max="30" width="13.85546875" style="59" customWidth="1"/>
    <col min="31" max="16384" width="9.140625" style="59"/>
  </cols>
  <sheetData>
    <row r="1" spans="1:27" ht="21.75" x14ac:dyDescent="0.5">
      <c r="A1" s="283" t="str">
        <f>'درآمد ناشی از فروش '!A1:Q1</f>
        <v>صندوق سرمایه‌گذاری آوای فردای زاگرس</v>
      </c>
      <c r="B1" s="283"/>
      <c r="C1" s="283"/>
      <c r="D1" s="283"/>
      <c r="E1" s="283"/>
      <c r="F1" s="283"/>
      <c r="G1" s="283"/>
      <c r="H1" s="283"/>
      <c r="I1" s="283"/>
      <c r="J1" s="283"/>
      <c r="K1" s="283"/>
      <c r="L1" s="283"/>
      <c r="M1" s="283"/>
      <c r="N1" s="283"/>
      <c r="O1" s="283"/>
      <c r="P1" s="283"/>
      <c r="Q1" s="283"/>
    </row>
    <row r="2" spans="1:27" ht="21.75" x14ac:dyDescent="0.5">
      <c r="A2" s="283" t="s">
        <v>437</v>
      </c>
      <c r="B2" s="283"/>
      <c r="C2" s="283"/>
      <c r="D2" s="283"/>
      <c r="E2" s="283"/>
      <c r="F2" s="283"/>
      <c r="G2" s="283"/>
      <c r="H2" s="283"/>
      <c r="I2" s="283"/>
      <c r="J2" s="283"/>
      <c r="K2" s="283"/>
      <c r="L2" s="283"/>
      <c r="M2" s="283"/>
      <c r="N2" s="283"/>
      <c r="O2" s="283"/>
      <c r="P2" s="283"/>
      <c r="Q2" s="283"/>
    </row>
    <row r="3" spans="1:27" ht="21.75" x14ac:dyDescent="0.5">
      <c r="A3" s="283" t="str">
        <f>'سرمایه‌گذاری در سهام '!$A$3</f>
        <v>برای ماه منتهی به 1401/05/31</v>
      </c>
      <c r="B3" s="283"/>
      <c r="C3" s="283"/>
      <c r="D3" s="283"/>
      <c r="E3" s="283"/>
      <c r="F3" s="283"/>
      <c r="G3" s="283"/>
      <c r="H3" s="283"/>
      <c r="I3" s="283"/>
      <c r="J3" s="283"/>
      <c r="K3" s="283"/>
      <c r="L3" s="283"/>
      <c r="M3" s="283"/>
      <c r="N3" s="283"/>
      <c r="O3" s="283"/>
      <c r="P3" s="283"/>
      <c r="Q3" s="283"/>
    </row>
    <row r="4" spans="1:27" ht="26.25" x14ac:dyDescent="0.5">
      <c r="A4" s="287" t="s">
        <v>81</v>
      </c>
      <c r="B4" s="287"/>
      <c r="C4" s="287"/>
      <c r="D4" s="287"/>
      <c r="E4" s="287"/>
      <c r="F4" s="287"/>
      <c r="G4" s="287"/>
      <c r="K4" s="31"/>
      <c r="L4" s="31"/>
      <c r="M4" s="31"/>
      <c r="N4" s="31"/>
      <c r="O4" s="31"/>
      <c r="P4" s="31"/>
      <c r="Q4" s="31"/>
    </row>
    <row r="5" spans="1:27" ht="21.75" x14ac:dyDescent="0.5">
      <c r="A5" s="302" t="s">
        <v>46</v>
      </c>
      <c r="C5" s="301" t="s">
        <v>44</v>
      </c>
      <c r="D5" s="301" t="s">
        <v>44</v>
      </c>
      <c r="E5" s="301" t="s">
        <v>44</v>
      </c>
      <c r="F5" s="301" t="s">
        <v>44</v>
      </c>
      <c r="G5" s="301" t="s">
        <v>44</v>
      </c>
      <c r="H5" s="301" t="s">
        <v>44</v>
      </c>
      <c r="I5" s="301" t="s">
        <v>44</v>
      </c>
      <c r="K5" s="301" t="str">
        <f>سهام!Q6</f>
        <v>1401/05/31</v>
      </c>
      <c r="L5" s="301" t="s">
        <v>45</v>
      </c>
      <c r="M5" s="301" t="s">
        <v>45</v>
      </c>
      <c r="N5" s="301" t="s">
        <v>45</v>
      </c>
      <c r="O5" s="301" t="s">
        <v>45</v>
      </c>
      <c r="P5" s="301" t="s">
        <v>45</v>
      </c>
      <c r="Q5" s="301" t="s">
        <v>45</v>
      </c>
    </row>
    <row r="6" spans="1:27" ht="21.75" x14ac:dyDescent="0.5">
      <c r="A6" s="301" t="s">
        <v>46</v>
      </c>
      <c r="C6" s="301" t="s">
        <v>62</v>
      </c>
      <c r="E6" s="301" t="s">
        <v>59</v>
      </c>
      <c r="G6" s="284" t="s">
        <v>60</v>
      </c>
      <c r="I6" s="301" t="s">
        <v>63</v>
      </c>
      <c r="K6" s="301" t="s">
        <v>62</v>
      </c>
      <c r="M6" s="301" t="s">
        <v>59</v>
      </c>
      <c r="O6" s="301" t="s">
        <v>60</v>
      </c>
      <c r="Q6" s="133" t="s">
        <v>63</v>
      </c>
      <c r="T6" s="64"/>
    </row>
    <row r="7" spans="1:27" ht="21.75" customHeight="1" x14ac:dyDescent="0.5">
      <c r="A7" s="162" t="s">
        <v>223</v>
      </c>
      <c r="B7" s="4"/>
      <c r="C7" s="41">
        <v>5399617130</v>
      </c>
      <c r="D7" s="54"/>
      <c r="E7" s="41">
        <v>0</v>
      </c>
      <c r="F7" s="41"/>
      <c r="G7" s="207">
        <v>-1749291065</v>
      </c>
      <c r="H7" s="41"/>
      <c r="I7" s="207">
        <v>3650326065</v>
      </c>
      <c r="J7" s="54"/>
      <c r="K7" s="41">
        <v>37503156002</v>
      </c>
      <c r="L7" s="54"/>
      <c r="M7" s="41">
        <v>0</v>
      </c>
      <c r="N7" s="54"/>
      <c r="O7" s="207">
        <v>-1749291065</v>
      </c>
      <c r="P7" s="54"/>
      <c r="Q7" s="207">
        <v>35753864937</v>
      </c>
      <c r="S7" s="65"/>
      <c r="T7" s="64"/>
      <c r="U7" s="99"/>
    </row>
    <row r="8" spans="1:27" ht="21.75" customHeight="1" x14ac:dyDescent="0.5">
      <c r="A8" s="162" t="s">
        <v>97</v>
      </c>
      <c r="B8" s="4"/>
      <c r="C8" s="207">
        <v>0</v>
      </c>
      <c r="D8" s="54"/>
      <c r="E8" s="207">
        <v>0</v>
      </c>
      <c r="F8" s="41"/>
      <c r="G8" s="41">
        <v>745269573</v>
      </c>
      <c r="H8" s="41"/>
      <c r="I8" s="207">
        <v>745269573</v>
      </c>
      <c r="J8" s="54"/>
      <c r="K8" s="207">
        <v>0</v>
      </c>
      <c r="L8" s="54"/>
      <c r="M8" s="207">
        <v>0</v>
      </c>
      <c r="N8" s="54"/>
      <c r="O8" s="41">
        <v>745269573</v>
      </c>
      <c r="P8" s="54"/>
      <c r="Q8" s="207">
        <v>745269573</v>
      </c>
      <c r="S8" s="65"/>
      <c r="T8" s="64"/>
      <c r="U8" s="99">
        <v>1164171150</v>
      </c>
    </row>
    <row r="9" spans="1:27" ht="21.75" customHeight="1" x14ac:dyDescent="0.5">
      <c r="A9" s="162" t="s">
        <v>220</v>
      </c>
      <c r="B9" s="4"/>
      <c r="C9" s="207">
        <v>2217335467</v>
      </c>
      <c r="D9" s="54"/>
      <c r="E9" s="207">
        <v>0</v>
      </c>
      <c r="F9" s="41"/>
      <c r="G9" s="41">
        <v>1087872188</v>
      </c>
      <c r="H9" s="41"/>
      <c r="I9" s="207">
        <v>3305207655</v>
      </c>
      <c r="J9" s="54"/>
      <c r="K9" s="207">
        <v>13109997706</v>
      </c>
      <c r="L9" s="54"/>
      <c r="M9" s="207">
        <v>0</v>
      </c>
      <c r="N9" s="54"/>
      <c r="O9" s="41">
        <v>1087872188</v>
      </c>
      <c r="P9" s="54"/>
      <c r="Q9" s="207">
        <v>14197869894</v>
      </c>
      <c r="R9" s="4"/>
      <c r="S9" s="5"/>
      <c r="T9" s="4"/>
      <c r="U9" s="5"/>
      <c r="V9" s="4"/>
      <c r="W9" s="5"/>
      <c r="X9" s="4"/>
      <c r="Y9" s="3"/>
      <c r="Z9" s="65"/>
      <c r="AA9" s="65"/>
    </row>
    <row r="10" spans="1:27" ht="21.75" customHeight="1" x14ac:dyDescent="0.5">
      <c r="A10" s="162" t="s">
        <v>103</v>
      </c>
      <c r="B10" s="4"/>
      <c r="C10" s="207">
        <v>0</v>
      </c>
      <c r="D10" s="54"/>
      <c r="E10" s="207">
        <v>0</v>
      </c>
      <c r="F10" s="41"/>
      <c r="G10" s="41">
        <v>0</v>
      </c>
      <c r="H10" s="41"/>
      <c r="I10" s="207">
        <v>0</v>
      </c>
      <c r="J10" s="54"/>
      <c r="K10" s="207">
        <v>0</v>
      </c>
      <c r="L10" s="54"/>
      <c r="M10" s="207">
        <v>0</v>
      </c>
      <c r="N10" s="54"/>
      <c r="O10" s="41">
        <v>505218155</v>
      </c>
      <c r="P10" s="54"/>
      <c r="Q10" s="207">
        <v>505218155</v>
      </c>
      <c r="R10" s="4"/>
      <c r="S10" s="5"/>
      <c r="T10" s="4"/>
      <c r="U10" s="5"/>
      <c r="V10" s="4"/>
      <c r="W10" s="5"/>
      <c r="X10" s="4"/>
      <c r="Y10" s="3"/>
      <c r="Z10" s="65"/>
      <c r="AA10" s="65"/>
    </row>
    <row r="11" spans="1:27" ht="21.75" customHeight="1" x14ac:dyDescent="0.5">
      <c r="A11" s="162" t="s">
        <v>204</v>
      </c>
      <c r="B11" s="4"/>
      <c r="C11" s="207">
        <v>0</v>
      </c>
      <c r="D11" s="54"/>
      <c r="E11" s="207">
        <v>0</v>
      </c>
      <c r="F11" s="41"/>
      <c r="G11" s="41">
        <v>0</v>
      </c>
      <c r="H11" s="41"/>
      <c r="I11" s="207">
        <v>0</v>
      </c>
      <c r="J11" s="54"/>
      <c r="K11" s="207">
        <v>0</v>
      </c>
      <c r="L11" s="54"/>
      <c r="M11" s="207">
        <v>0</v>
      </c>
      <c r="N11" s="54"/>
      <c r="O11" s="41">
        <v>26863840734</v>
      </c>
      <c r="P11" s="54"/>
      <c r="Q11" s="207">
        <v>26863840734</v>
      </c>
      <c r="R11" s="4"/>
      <c r="S11" s="5"/>
      <c r="T11" s="4"/>
      <c r="U11" s="5"/>
      <c r="V11" s="4"/>
      <c r="W11" s="5"/>
      <c r="X11" s="4"/>
      <c r="Y11" s="3"/>
      <c r="Z11" s="65"/>
      <c r="AA11" s="65"/>
    </row>
    <row r="12" spans="1:27" ht="21.75" customHeight="1" x14ac:dyDescent="0.5">
      <c r="A12" s="162" t="s">
        <v>206</v>
      </c>
      <c r="B12" s="4"/>
      <c r="C12" s="207">
        <v>0</v>
      </c>
      <c r="D12" s="54"/>
      <c r="E12" s="207">
        <v>0</v>
      </c>
      <c r="F12" s="41"/>
      <c r="G12" s="41">
        <v>0</v>
      </c>
      <c r="H12" s="41"/>
      <c r="I12" s="207">
        <v>0</v>
      </c>
      <c r="J12" s="54"/>
      <c r="K12" s="207">
        <v>27892556789</v>
      </c>
      <c r="L12" s="54"/>
      <c r="M12" s="207">
        <v>0</v>
      </c>
      <c r="N12" s="54"/>
      <c r="O12" s="41">
        <v>9506508845</v>
      </c>
      <c r="P12" s="54"/>
      <c r="Q12" s="207">
        <v>37399065634</v>
      </c>
      <c r="R12" s="4"/>
      <c r="S12" s="5"/>
      <c r="T12" s="4"/>
      <c r="U12" s="5"/>
      <c r="V12" s="4"/>
      <c r="W12" s="5"/>
      <c r="X12" s="4"/>
      <c r="Y12" s="3"/>
      <c r="Z12" s="65"/>
      <c r="AA12" s="65"/>
    </row>
    <row r="13" spans="1:27" ht="21.75" customHeight="1" x14ac:dyDescent="0.5">
      <c r="A13" s="162" t="s">
        <v>211</v>
      </c>
      <c r="B13" s="4"/>
      <c r="C13" s="207">
        <v>728884</v>
      </c>
      <c r="D13" s="54"/>
      <c r="E13" s="207">
        <v>0</v>
      </c>
      <c r="F13" s="41"/>
      <c r="G13" s="41">
        <v>0</v>
      </c>
      <c r="H13" s="41"/>
      <c r="I13" s="207">
        <v>728884</v>
      </c>
      <c r="J13" s="54"/>
      <c r="K13" s="207">
        <v>3434651</v>
      </c>
      <c r="L13" s="54"/>
      <c r="M13" s="207">
        <v>-449</v>
      </c>
      <c r="N13" s="54"/>
      <c r="O13" s="41">
        <v>0</v>
      </c>
      <c r="P13" s="54"/>
      <c r="Q13" s="207">
        <v>3434202</v>
      </c>
      <c r="R13" s="4"/>
      <c r="S13" s="5"/>
      <c r="T13" s="4"/>
      <c r="U13" s="5"/>
      <c r="V13" s="4"/>
      <c r="W13" s="5"/>
      <c r="X13" s="4"/>
      <c r="Y13" s="3"/>
      <c r="Z13" s="65"/>
      <c r="AA13" s="65"/>
    </row>
    <row r="14" spans="1:27" ht="21.75" customHeight="1" x14ac:dyDescent="0.5">
      <c r="A14" s="162" t="s">
        <v>208</v>
      </c>
      <c r="B14" s="4"/>
      <c r="C14" s="207">
        <v>3305550397</v>
      </c>
      <c r="D14" s="54"/>
      <c r="E14" s="207">
        <v>4037604052</v>
      </c>
      <c r="F14" s="41"/>
      <c r="G14" s="41">
        <v>0</v>
      </c>
      <c r="H14" s="41"/>
      <c r="I14" s="207">
        <v>7343154449</v>
      </c>
      <c r="J14" s="54"/>
      <c r="K14" s="207">
        <v>15629638894</v>
      </c>
      <c r="L14" s="54"/>
      <c r="M14" s="207">
        <v>-454813549</v>
      </c>
      <c r="N14" s="54"/>
      <c r="O14" s="41">
        <v>0</v>
      </c>
      <c r="P14" s="54"/>
      <c r="Q14" s="207">
        <v>15174825345</v>
      </c>
      <c r="R14" s="4"/>
      <c r="S14" s="5"/>
      <c r="T14" s="4"/>
      <c r="U14" s="5"/>
      <c r="V14" s="4"/>
      <c r="W14" s="5"/>
      <c r="X14" s="4"/>
      <c r="Y14" s="3"/>
      <c r="Z14" s="65"/>
      <c r="AA14" s="65"/>
    </row>
    <row r="15" spans="1:27" ht="21.75" customHeight="1" x14ac:dyDescent="0.5">
      <c r="A15" s="162" t="s">
        <v>226</v>
      </c>
      <c r="B15" s="4"/>
      <c r="C15" s="207">
        <v>20114157047</v>
      </c>
      <c r="D15" s="54"/>
      <c r="E15" s="207">
        <v>26248041680</v>
      </c>
      <c r="F15" s="41"/>
      <c r="G15" s="41">
        <v>0</v>
      </c>
      <c r="H15" s="41"/>
      <c r="I15" s="207">
        <v>46362198727</v>
      </c>
      <c r="J15" s="54"/>
      <c r="K15" s="207">
        <v>129140375327</v>
      </c>
      <c r="L15" s="54"/>
      <c r="M15" s="207">
        <v>31354316000</v>
      </c>
      <c r="N15" s="54"/>
      <c r="O15" s="41">
        <v>0</v>
      </c>
      <c r="P15" s="54"/>
      <c r="Q15" s="207">
        <v>160494691327</v>
      </c>
      <c r="R15" s="4"/>
      <c r="S15" s="5"/>
      <c r="T15" s="4"/>
      <c r="U15" s="5"/>
      <c r="V15" s="4"/>
      <c r="W15" s="5"/>
      <c r="X15" s="4"/>
      <c r="Y15" s="3"/>
      <c r="Z15" s="65"/>
      <c r="AA15" s="65"/>
    </row>
    <row r="16" spans="1:27" ht="21.75" customHeight="1" x14ac:dyDescent="0.5">
      <c r="A16" s="162" t="s">
        <v>217</v>
      </c>
      <c r="B16" s="4"/>
      <c r="C16" s="41">
        <v>4579364275</v>
      </c>
      <c r="D16" s="54"/>
      <c r="E16" s="207">
        <v>3581720695</v>
      </c>
      <c r="F16" s="41"/>
      <c r="G16" s="41">
        <v>0</v>
      </c>
      <c r="H16" s="41"/>
      <c r="I16" s="207">
        <v>8161084970</v>
      </c>
      <c r="J16" s="54"/>
      <c r="K16" s="41">
        <v>21721896549</v>
      </c>
      <c r="L16" s="54"/>
      <c r="M16" s="207">
        <v>5616571812</v>
      </c>
      <c r="N16" s="54"/>
      <c r="O16" s="41">
        <v>0</v>
      </c>
      <c r="P16" s="54"/>
      <c r="Q16" s="207">
        <v>27338468361</v>
      </c>
      <c r="R16" s="4"/>
      <c r="S16" s="5"/>
      <c r="T16" s="4"/>
      <c r="U16" s="5"/>
      <c r="V16" s="4"/>
      <c r="W16" s="5"/>
      <c r="X16" s="4"/>
      <c r="Y16" s="3"/>
      <c r="Z16" s="65"/>
      <c r="AA16" s="65"/>
    </row>
    <row r="17" spans="1:27" ht="21.75" customHeight="1" x14ac:dyDescent="0.5">
      <c r="A17" s="162" t="s">
        <v>214</v>
      </c>
      <c r="B17" s="4"/>
      <c r="C17" s="41">
        <v>12424315473</v>
      </c>
      <c r="D17" s="54"/>
      <c r="E17" s="207">
        <v>13643326699</v>
      </c>
      <c r="F17" s="41"/>
      <c r="G17" s="41">
        <v>0</v>
      </c>
      <c r="H17" s="41"/>
      <c r="I17" s="207">
        <v>26067642172</v>
      </c>
      <c r="J17" s="54"/>
      <c r="K17" s="41">
        <v>58578847519</v>
      </c>
      <c r="L17" s="54"/>
      <c r="M17" s="207">
        <v>-4939864486</v>
      </c>
      <c r="N17" s="54"/>
      <c r="O17" s="41">
        <v>0</v>
      </c>
      <c r="P17" s="54"/>
      <c r="Q17" s="207">
        <v>53638983033</v>
      </c>
      <c r="R17" s="4"/>
      <c r="S17" s="5"/>
      <c r="T17" s="4"/>
      <c r="U17" s="5"/>
      <c r="V17" s="4"/>
      <c r="W17" s="5"/>
      <c r="X17" s="4"/>
      <c r="Y17" s="3"/>
      <c r="Z17" s="65"/>
      <c r="AA17" s="65"/>
    </row>
    <row r="18" spans="1:27" ht="21.75" customHeight="1" x14ac:dyDescent="0.5">
      <c r="A18" s="162" t="s">
        <v>229</v>
      </c>
      <c r="B18" s="4"/>
      <c r="C18" s="41">
        <v>0</v>
      </c>
      <c r="D18" s="54"/>
      <c r="E18" s="207">
        <v>273420203</v>
      </c>
      <c r="F18" s="41"/>
      <c r="G18" s="41">
        <v>0</v>
      </c>
      <c r="H18" s="41"/>
      <c r="I18" s="207">
        <v>273420203</v>
      </c>
      <c r="J18" s="54"/>
      <c r="K18" s="41">
        <v>0</v>
      </c>
      <c r="L18" s="54"/>
      <c r="M18" s="207">
        <v>953366461</v>
      </c>
      <c r="N18" s="54"/>
      <c r="O18" s="41">
        <v>0</v>
      </c>
      <c r="P18" s="54"/>
      <c r="Q18" s="207">
        <v>953366461</v>
      </c>
      <c r="R18" s="4"/>
      <c r="S18" s="5"/>
      <c r="T18" s="4"/>
      <c r="U18" s="5"/>
      <c r="V18" s="4"/>
      <c r="W18" s="5"/>
      <c r="X18" s="4"/>
      <c r="Y18" s="3"/>
      <c r="Z18" s="65"/>
      <c r="AA18" s="65"/>
    </row>
    <row r="19" spans="1:27" ht="21.75" customHeight="1" x14ac:dyDescent="0.5">
      <c r="A19" s="162" t="s">
        <v>305</v>
      </c>
      <c r="B19" s="4"/>
      <c r="C19" s="41">
        <v>0</v>
      </c>
      <c r="D19" s="54"/>
      <c r="E19" s="207">
        <v>165869930</v>
      </c>
      <c r="F19" s="41"/>
      <c r="G19" s="41">
        <v>0</v>
      </c>
      <c r="H19" s="41"/>
      <c r="I19" s="207">
        <v>165869930</v>
      </c>
      <c r="J19" s="54"/>
      <c r="K19" s="41">
        <v>0</v>
      </c>
      <c r="L19" s="54"/>
      <c r="M19" s="207">
        <v>482300514</v>
      </c>
      <c r="N19" s="54"/>
      <c r="O19" s="41">
        <v>0</v>
      </c>
      <c r="P19" s="54"/>
      <c r="Q19" s="207">
        <v>482300514</v>
      </c>
      <c r="R19" s="4"/>
      <c r="S19" s="5"/>
      <c r="T19" s="4"/>
      <c r="U19" s="5"/>
      <c r="V19" s="4"/>
      <c r="W19" s="5"/>
      <c r="X19" s="4"/>
      <c r="Y19" s="3"/>
      <c r="Z19" s="65"/>
      <c r="AA19" s="65"/>
    </row>
    <row r="20" spans="1:27" ht="21.75" customHeight="1" x14ac:dyDescent="0.5">
      <c r="A20" s="162" t="s">
        <v>231</v>
      </c>
      <c r="B20" s="4"/>
      <c r="C20" s="41">
        <v>0</v>
      </c>
      <c r="D20" s="54"/>
      <c r="E20" s="207">
        <v>1562275186</v>
      </c>
      <c r="F20" s="41"/>
      <c r="G20" s="41">
        <v>0</v>
      </c>
      <c r="H20" s="41"/>
      <c r="I20" s="207">
        <v>1562275186</v>
      </c>
      <c r="J20" s="54"/>
      <c r="K20" s="41">
        <v>0</v>
      </c>
      <c r="L20" s="54"/>
      <c r="M20" s="207">
        <v>5196177706</v>
      </c>
      <c r="N20" s="54"/>
      <c r="O20" s="41">
        <v>0</v>
      </c>
      <c r="P20" s="54"/>
      <c r="Q20" s="207">
        <v>5196177706</v>
      </c>
      <c r="R20" s="4"/>
      <c r="S20" s="5"/>
      <c r="T20" s="4"/>
      <c r="U20" s="5"/>
      <c r="V20" s="4"/>
      <c r="W20" s="5"/>
      <c r="X20" s="4"/>
      <c r="Y20" s="3"/>
      <c r="Z20" s="65"/>
      <c r="AA20" s="65"/>
    </row>
    <row r="21" spans="1:27" ht="21.75" customHeight="1" x14ac:dyDescent="0.5">
      <c r="A21" s="162" t="s">
        <v>116</v>
      </c>
      <c r="B21" s="4"/>
      <c r="C21" s="41">
        <v>0</v>
      </c>
      <c r="D21" s="54"/>
      <c r="E21" s="207">
        <v>1169011878</v>
      </c>
      <c r="F21" s="41"/>
      <c r="G21" s="41">
        <v>0</v>
      </c>
      <c r="H21" s="41"/>
      <c r="I21" s="207">
        <v>1169011878</v>
      </c>
      <c r="J21" s="54"/>
      <c r="K21" s="41">
        <v>0</v>
      </c>
      <c r="L21" s="54"/>
      <c r="M21" s="207">
        <v>5095858408</v>
      </c>
      <c r="N21" s="54"/>
      <c r="O21" s="41">
        <v>0</v>
      </c>
      <c r="P21" s="54"/>
      <c r="Q21" s="207">
        <v>5095858408</v>
      </c>
      <c r="R21" s="4"/>
      <c r="S21" s="5"/>
      <c r="T21" s="4"/>
      <c r="U21" s="5"/>
      <c r="V21" s="4"/>
      <c r="W21" s="5"/>
      <c r="X21" s="4"/>
      <c r="Y21" s="3"/>
      <c r="Z21" s="65"/>
      <c r="AA21" s="65"/>
    </row>
    <row r="22" spans="1:27" ht="21.75" customHeight="1" x14ac:dyDescent="0.5">
      <c r="A22" s="162" t="s">
        <v>303</v>
      </c>
      <c r="B22" s="4"/>
      <c r="C22" s="41">
        <v>0</v>
      </c>
      <c r="D22" s="54"/>
      <c r="E22" s="207">
        <v>107035596</v>
      </c>
      <c r="F22" s="41"/>
      <c r="G22" s="41">
        <v>0</v>
      </c>
      <c r="H22" s="41"/>
      <c r="I22" s="207">
        <v>107035596</v>
      </c>
      <c r="J22" s="54"/>
      <c r="K22" s="41">
        <v>0</v>
      </c>
      <c r="L22" s="54"/>
      <c r="M22" s="207">
        <v>319146603</v>
      </c>
      <c r="N22" s="54"/>
      <c r="O22" s="41">
        <v>0</v>
      </c>
      <c r="P22" s="54"/>
      <c r="Q22" s="207">
        <v>319146603</v>
      </c>
      <c r="R22" s="4"/>
      <c r="S22" s="5"/>
      <c r="T22" s="4"/>
      <c r="U22" s="5"/>
      <c r="V22" s="4"/>
      <c r="W22" s="5"/>
      <c r="X22" s="4"/>
      <c r="Y22" s="3"/>
      <c r="Z22" s="65"/>
      <c r="AA22" s="65"/>
    </row>
    <row r="23" spans="1:27" ht="21.75" customHeight="1" x14ac:dyDescent="0.5">
      <c r="A23" s="162" t="s">
        <v>119</v>
      </c>
      <c r="B23" s="4"/>
      <c r="C23" s="41">
        <v>0</v>
      </c>
      <c r="D23" s="54"/>
      <c r="E23" s="207">
        <v>8526709084</v>
      </c>
      <c r="F23" s="41"/>
      <c r="G23" s="41">
        <v>0</v>
      </c>
      <c r="H23" s="41"/>
      <c r="I23" s="207">
        <v>8526709084</v>
      </c>
      <c r="J23" s="54"/>
      <c r="K23" s="41">
        <v>0</v>
      </c>
      <c r="L23" s="54"/>
      <c r="M23" s="207">
        <v>39712841321</v>
      </c>
      <c r="N23" s="54"/>
      <c r="O23" s="41">
        <v>0</v>
      </c>
      <c r="P23" s="54"/>
      <c r="Q23" s="207">
        <v>39712841321</v>
      </c>
      <c r="R23" s="4"/>
      <c r="S23" s="5"/>
      <c r="T23" s="4"/>
      <c r="U23" s="5"/>
      <c r="V23" s="4"/>
      <c r="W23" s="5"/>
      <c r="X23" s="4"/>
      <c r="Y23" s="3"/>
      <c r="Z23" s="65"/>
      <c r="AA23" s="65"/>
    </row>
    <row r="24" spans="1:27" ht="21.75" customHeight="1" x14ac:dyDescent="0.5">
      <c r="A24" s="162" t="s">
        <v>120</v>
      </c>
      <c r="B24" s="4"/>
      <c r="C24" s="41">
        <v>0</v>
      </c>
      <c r="D24" s="54"/>
      <c r="E24" s="207">
        <v>105563413663</v>
      </c>
      <c r="F24" s="41"/>
      <c r="G24" s="41">
        <v>0</v>
      </c>
      <c r="H24" s="41"/>
      <c r="I24" s="207">
        <v>105563413663</v>
      </c>
      <c r="J24" s="54"/>
      <c r="K24" s="41">
        <v>0</v>
      </c>
      <c r="L24" s="54"/>
      <c r="M24" s="207">
        <v>234324765937</v>
      </c>
      <c r="N24" s="54"/>
      <c r="O24" s="41">
        <v>0</v>
      </c>
      <c r="P24" s="54"/>
      <c r="Q24" s="207">
        <v>234324765937</v>
      </c>
      <c r="R24" s="4"/>
      <c r="S24" s="5"/>
      <c r="T24" s="4"/>
      <c r="U24" s="5"/>
      <c r="V24" s="4"/>
      <c r="W24" s="5"/>
      <c r="X24" s="4"/>
      <c r="Y24" s="3"/>
      <c r="Z24" s="65"/>
      <c r="AA24" s="65"/>
    </row>
    <row r="25" spans="1:27" ht="21.75" customHeight="1" x14ac:dyDescent="0.5">
      <c r="A25" s="162" t="s">
        <v>199</v>
      </c>
      <c r="B25" s="4"/>
      <c r="C25" s="41">
        <v>0</v>
      </c>
      <c r="D25" s="54"/>
      <c r="E25" s="207">
        <v>281741925</v>
      </c>
      <c r="F25" s="41"/>
      <c r="G25" s="41">
        <v>0</v>
      </c>
      <c r="H25" s="41"/>
      <c r="I25" s="207">
        <v>281741925</v>
      </c>
      <c r="J25" s="54"/>
      <c r="K25" s="41">
        <v>0</v>
      </c>
      <c r="L25" s="54"/>
      <c r="M25" s="207">
        <v>1496146774</v>
      </c>
      <c r="N25" s="54"/>
      <c r="O25" s="41">
        <v>0</v>
      </c>
      <c r="P25" s="54"/>
      <c r="Q25" s="207">
        <v>1496146774</v>
      </c>
      <c r="R25" s="4"/>
      <c r="S25" s="5"/>
      <c r="T25" s="4"/>
      <c r="U25" s="5"/>
      <c r="V25" s="4"/>
      <c r="W25" s="5"/>
      <c r="X25" s="4"/>
      <c r="Y25" s="3"/>
      <c r="Z25" s="65"/>
      <c r="AA25" s="65"/>
    </row>
    <row r="26" spans="1:27" ht="21.75" customHeight="1" x14ac:dyDescent="0.5">
      <c r="A26" s="162" t="s">
        <v>150</v>
      </c>
      <c r="B26" s="4"/>
      <c r="C26" s="41">
        <v>0</v>
      </c>
      <c r="D26" s="54"/>
      <c r="E26" s="207">
        <v>4604715644</v>
      </c>
      <c r="F26" s="41"/>
      <c r="G26" s="41">
        <v>0</v>
      </c>
      <c r="H26" s="41"/>
      <c r="I26" s="207">
        <v>4604715644</v>
      </c>
      <c r="J26" s="54"/>
      <c r="K26" s="41">
        <v>0</v>
      </c>
      <c r="L26" s="54"/>
      <c r="M26" s="207">
        <v>18811309932</v>
      </c>
      <c r="N26" s="54"/>
      <c r="O26" s="41">
        <v>0</v>
      </c>
      <c r="P26" s="54"/>
      <c r="Q26" s="207">
        <v>18811309932</v>
      </c>
      <c r="R26" s="4"/>
      <c r="S26" s="5"/>
      <c r="T26" s="4"/>
      <c r="U26" s="5"/>
      <c r="V26" s="4"/>
      <c r="W26" s="5"/>
      <c r="X26" s="4"/>
      <c r="Y26" s="3"/>
      <c r="Z26" s="65"/>
      <c r="AA26" s="65"/>
    </row>
    <row r="27" spans="1:27" ht="21.75" customHeight="1" x14ac:dyDescent="0.55000000000000004">
      <c r="A27" s="162" t="s">
        <v>100</v>
      </c>
      <c r="B27" s="48"/>
      <c r="C27" s="41">
        <v>0</v>
      </c>
      <c r="D27" s="54"/>
      <c r="E27" s="207">
        <v>1267668844</v>
      </c>
      <c r="F27" s="41"/>
      <c r="G27" s="41">
        <v>0</v>
      </c>
      <c r="H27" s="41"/>
      <c r="I27" s="207">
        <v>1267668844</v>
      </c>
      <c r="J27" s="54"/>
      <c r="K27" s="41">
        <v>0</v>
      </c>
      <c r="L27" s="54"/>
      <c r="M27" s="207">
        <v>6130078722</v>
      </c>
      <c r="N27" s="54"/>
      <c r="O27" s="41">
        <v>0</v>
      </c>
      <c r="P27" s="54"/>
      <c r="Q27" s="207">
        <v>6130078722</v>
      </c>
      <c r="R27" s="4"/>
      <c r="S27" s="5"/>
      <c r="T27" s="4"/>
      <c r="U27" s="5"/>
      <c r="V27" s="4"/>
      <c r="W27" s="5"/>
      <c r="X27" s="4"/>
      <c r="Y27" s="3"/>
      <c r="Z27" s="65"/>
      <c r="AA27" s="65"/>
    </row>
    <row r="28" spans="1:27" ht="21.75" customHeight="1" x14ac:dyDescent="0.55000000000000004">
      <c r="A28" s="162" t="s">
        <v>304</v>
      </c>
      <c r="B28" s="48"/>
      <c r="C28" s="41">
        <v>0</v>
      </c>
      <c r="D28" s="54"/>
      <c r="E28" s="207">
        <v>405637465</v>
      </c>
      <c r="F28" s="41"/>
      <c r="G28" s="41">
        <v>0</v>
      </c>
      <c r="H28" s="41"/>
      <c r="I28" s="207">
        <v>405637465</v>
      </c>
      <c r="J28" s="54"/>
      <c r="K28" s="41">
        <v>0</v>
      </c>
      <c r="L28" s="54"/>
      <c r="M28" s="207">
        <v>1472539204</v>
      </c>
      <c r="N28" s="54"/>
      <c r="O28" s="41">
        <v>0</v>
      </c>
      <c r="P28" s="54"/>
      <c r="Q28" s="207">
        <v>1472539204</v>
      </c>
      <c r="R28" s="4"/>
      <c r="S28" s="5"/>
      <c r="T28" s="4"/>
      <c r="U28" s="5"/>
      <c r="V28" s="4"/>
      <c r="W28" s="5"/>
      <c r="X28" s="4"/>
      <c r="Y28" s="3"/>
      <c r="Z28" s="65"/>
      <c r="AA28" s="65"/>
    </row>
    <row r="29" spans="1:27" ht="21.75" customHeight="1" x14ac:dyDescent="0.55000000000000004">
      <c r="A29" s="162" t="s">
        <v>197</v>
      </c>
      <c r="B29" s="48"/>
      <c r="C29" s="41">
        <v>0</v>
      </c>
      <c r="D29" s="54"/>
      <c r="E29" s="207">
        <v>4453013655</v>
      </c>
      <c r="F29" s="41"/>
      <c r="G29" s="41">
        <v>0</v>
      </c>
      <c r="H29" s="41"/>
      <c r="I29" s="207">
        <v>4453013655</v>
      </c>
      <c r="J29" s="54"/>
      <c r="K29" s="41">
        <v>0</v>
      </c>
      <c r="L29" s="54"/>
      <c r="M29" s="207">
        <v>16126450581</v>
      </c>
      <c r="N29" s="54"/>
      <c r="O29" s="41">
        <v>0</v>
      </c>
      <c r="P29" s="54"/>
      <c r="Q29" s="207">
        <v>16126450581</v>
      </c>
      <c r="R29" s="4"/>
      <c r="S29" s="5"/>
      <c r="T29" s="4"/>
      <c r="U29" s="5"/>
      <c r="V29" s="4"/>
      <c r="W29" s="5"/>
      <c r="X29" s="4"/>
      <c r="Y29" s="3"/>
      <c r="Z29" s="65"/>
      <c r="AA29" s="65"/>
    </row>
    <row r="30" spans="1:27" ht="21.75" customHeight="1" x14ac:dyDescent="0.55000000000000004">
      <c r="A30" s="162" t="s">
        <v>306</v>
      </c>
      <c r="B30" s="48"/>
      <c r="C30" s="41">
        <v>0</v>
      </c>
      <c r="D30" s="54"/>
      <c r="E30" s="207">
        <v>47945647665</v>
      </c>
      <c r="F30" s="41"/>
      <c r="G30" s="41">
        <v>0</v>
      </c>
      <c r="H30" s="41"/>
      <c r="I30" s="207">
        <v>47945647665</v>
      </c>
      <c r="J30" s="54"/>
      <c r="K30" s="41">
        <v>0</v>
      </c>
      <c r="L30" s="54"/>
      <c r="M30" s="207">
        <v>109871984798</v>
      </c>
      <c r="N30" s="54"/>
      <c r="O30" s="41">
        <v>0</v>
      </c>
      <c r="P30" s="54"/>
      <c r="Q30" s="207">
        <v>109871984798</v>
      </c>
      <c r="R30" s="4"/>
      <c r="S30" s="5"/>
      <c r="T30" s="4"/>
      <c r="U30" s="5"/>
      <c r="V30" s="4"/>
      <c r="W30" s="5"/>
      <c r="X30" s="4"/>
      <c r="Y30" s="3"/>
      <c r="Z30" s="65"/>
      <c r="AA30" s="65"/>
    </row>
    <row r="31" spans="1:27" ht="21.75" customHeight="1" x14ac:dyDescent="0.55000000000000004">
      <c r="A31" s="162" t="s">
        <v>118</v>
      </c>
      <c r="B31" s="48"/>
      <c r="C31" s="41">
        <v>0</v>
      </c>
      <c r="D31" s="54"/>
      <c r="E31" s="207">
        <v>8126549556</v>
      </c>
      <c r="F31" s="41"/>
      <c r="G31" s="41">
        <v>0</v>
      </c>
      <c r="H31" s="41"/>
      <c r="I31" s="207">
        <v>8126549556</v>
      </c>
      <c r="J31" s="54"/>
      <c r="K31" s="41">
        <v>0</v>
      </c>
      <c r="L31" s="54"/>
      <c r="M31" s="207">
        <v>30701150162</v>
      </c>
      <c r="N31" s="54"/>
      <c r="O31" s="41">
        <v>0</v>
      </c>
      <c r="P31" s="54"/>
      <c r="Q31" s="207">
        <v>30701150162</v>
      </c>
      <c r="R31" s="4"/>
      <c r="S31" s="5"/>
      <c r="T31" s="4"/>
      <c r="U31" s="5"/>
      <c r="V31" s="4"/>
      <c r="W31" s="5"/>
      <c r="X31" s="4"/>
      <c r="Y31" s="3"/>
      <c r="Z31" s="65"/>
      <c r="AA31" s="65"/>
    </row>
    <row r="32" spans="1:27" ht="21.75" customHeight="1" x14ac:dyDescent="0.55000000000000004">
      <c r="A32" s="162" t="s">
        <v>149</v>
      </c>
      <c r="B32" s="48"/>
      <c r="C32" s="41">
        <v>0</v>
      </c>
      <c r="D32" s="54"/>
      <c r="E32" s="207">
        <v>135180774</v>
      </c>
      <c r="F32" s="41"/>
      <c r="G32" s="41">
        <v>0</v>
      </c>
      <c r="H32" s="41"/>
      <c r="I32" s="207">
        <v>135180774</v>
      </c>
      <c r="J32" s="54"/>
      <c r="K32" s="41">
        <v>0</v>
      </c>
      <c r="L32" s="54"/>
      <c r="M32" s="207">
        <v>532184644</v>
      </c>
      <c r="N32" s="54"/>
      <c r="O32" s="41">
        <v>0</v>
      </c>
      <c r="P32" s="54"/>
      <c r="Q32" s="207">
        <v>532184644</v>
      </c>
      <c r="R32" s="4"/>
      <c r="S32" s="5"/>
      <c r="T32" s="4"/>
      <c r="U32" s="5"/>
      <c r="V32" s="4"/>
      <c r="W32" s="5"/>
      <c r="X32" s="4"/>
      <c r="Y32" s="3"/>
      <c r="Z32" s="65"/>
      <c r="AA32" s="65"/>
    </row>
    <row r="33" spans="1:27" ht="21.75" customHeight="1" x14ac:dyDescent="0.55000000000000004">
      <c r="A33" s="162" t="s">
        <v>117</v>
      </c>
      <c r="B33" s="48"/>
      <c r="C33" s="41">
        <v>0</v>
      </c>
      <c r="D33" s="54"/>
      <c r="E33" s="207">
        <v>538267592</v>
      </c>
      <c r="F33" s="41"/>
      <c r="G33" s="41">
        <v>0</v>
      </c>
      <c r="H33" s="41"/>
      <c r="I33" s="207">
        <v>538267592</v>
      </c>
      <c r="J33" s="54"/>
      <c r="K33" s="41">
        <v>0</v>
      </c>
      <c r="L33" s="54"/>
      <c r="M33" s="207">
        <v>2101699258</v>
      </c>
      <c r="N33" s="54"/>
      <c r="O33" s="41">
        <v>0</v>
      </c>
      <c r="P33" s="54"/>
      <c r="Q33" s="207">
        <v>2101699258</v>
      </c>
      <c r="R33" s="4"/>
      <c r="S33" s="5"/>
      <c r="T33" s="4"/>
      <c r="U33" s="5"/>
      <c r="V33" s="4"/>
      <c r="W33" s="5"/>
      <c r="X33" s="4"/>
      <c r="Y33" s="3"/>
      <c r="Z33" s="65"/>
      <c r="AA33" s="65"/>
    </row>
    <row r="34" spans="1:27" ht="22.5" x14ac:dyDescent="0.5">
      <c r="A34" s="162" t="s">
        <v>151</v>
      </c>
      <c r="B34" s="59"/>
      <c r="C34" s="41">
        <v>0</v>
      </c>
      <c r="D34" s="54"/>
      <c r="E34" s="207">
        <v>3361218959</v>
      </c>
      <c r="F34" s="41"/>
      <c r="G34" s="41">
        <v>0</v>
      </c>
      <c r="H34" s="41"/>
      <c r="I34" s="207">
        <v>3361218959</v>
      </c>
      <c r="J34" s="54"/>
      <c r="K34" s="41">
        <v>0</v>
      </c>
      <c r="L34" s="54"/>
      <c r="M34" s="207">
        <v>11815391413</v>
      </c>
      <c r="N34" s="54"/>
      <c r="O34" s="41">
        <v>0</v>
      </c>
      <c r="P34" s="54"/>
      <c r="Q34" s="207">
        <v>11815391413</v>
      </c>
      <c r="U34" s="65"/>
      <c r="Y34" s="100"/>
      <c r="Z34" s="65"/>
      <c r="AA34" s="65"/>
    </row>
    <row r="35" spans="1:27" ht="22.5" x14ac:dyDescent="0.5">
      <c r="A35" s="162" t="s">
        <v>202</v>
      </c>
      <c r="C35" s="41">
        <v>0</v>
      </c>
      <c r="D35" s="54"/>
      <c r="E35" s="207">
        <v>3685552592</v>
      </c>
      <c r="F35" s="41"/>
      <c r="G35" s="41">
        <v>0</v>
      </c>
      <c r="H35" s="41"/>
      <c r="I35" s="207">
        <v>3685552592</v>
      </c>
      <c r="J35" s="54"/>
      <c r="K35" s="41">
        <v>0</v>
      </c>
      <c r="L35" s="54"/>
      <c r="M35" s="207">
        <v>12512127366</v>
      </c>
      <c r="N35" s="54"/>
      <c r="O35" s="41">
        <v>0</v>
      </c>
      <c r="P35" s="54"/>
      <c r="Q35" s="207">
        <v>12512127366</v>
      </c>
    </row>
    <row r="36" spans="1:27" ht="22.5" x14ac:dyDescent="0.5">
      <c r="A36" s="162" t="s">
        <v>106</v>
      </c>
      <c r="C36" s="41">
        <v>0</v>
      </c>
      <c r="D36" s="54"/>
      <c r="E36" s="207">
        <v>5081905938</v>
      </c>
      <c r="F36" s="41"/>
      <c r="G36" s="41">
        <v>0</v>
      </c>
      <c r="H36" s="41"/>
      <c r="I36" s="207">
        <v>5081905938</v>
      </c>
      <c r="J36" s="54"/>
      <c r="K36" s="41">
        <v>0</v>
      </c>
      <c r="L36" s="54"/>
      <c r="M36" s="207">
        <v>22027463537</v>
      </c>
      <c r="N36" s="54"/>
      <c r="O36" s="41">
        <v>0</v>
      </c>
      <c r="P36" s="54"/>
      <c r="Q36" s="207">
        <v>22027463537</v>
      </c>
    </row>
    <row r="37" spans="1:27" ht="23.25" thickBot="1" x14ac:dyDescent="0.6">
      <c r="A37" s="48" t="s">
        <v>105</v>
      </c>
      <c r="B37" s="59"/>
      <c r="C37" s="130">
        <v>0</v>
      </c>
      <c r="D37" s="59"/>
      <c r="E37" s="218">
        <f>SUM(E7:E36)</f>
        <v>244765529275</v>
      </c>
      <c r="F37" s="59">
        <v>0</v>
      </c>
      <c r="G37" s="130">
        <v>0</v>
      </c>
      <c r="H37" s="59">
        <v>0</v>
      </c>
      <c r="I37" s="218">
        <f t="shared" ref="I37:Q37" si="0">SUM(I7:I36)</f>
        <v>292890448644</v>
      </c>
      <c r="J37" s="139">
        <f t="shared" si="0"/>
        <v>0</v>
      </c>
      <c r="K37" s="218">
        <f t="shared" si="0"/>
        <v>303579903437</v>
      </c>
      <c r="L37" s="139">
        <f t="shared" si="0"/>
        <v>0</v>
      </c>
      <c r="M37" s="218">
        <f t="shared" si="0"/>
        <v>551259192669</v>
      </c>
      <c r="N37" s="207">
        <f t="shared" si="0"/>
        <v>0</v>
      </c>
      <c r="O37" s="218">
        <f t="shared" si="0"/>
        <v>36959418430</v>
      </c>
      <c r="P37" s="207">
        <f t="shared" si="0"/>
        <v>0</v>
      </c>
      <c r="Q37" s="218">
        <f t="shared" si="0"/>
        <v>891798514536</v>
      </c>
      <c r="U37" s="65"/>
      <c r="Y37" s="100"/>
      <c r="Z37" s="65"/>
      <c r="AA37" s="65"/>
    </row>
    <row r="38" spans="1:27" ht="21" thickTop="1" x14ac:dyDescent="0.5">
      <c r="K38" s="71"/>
      <c r="M38" s="71"/>
    </row>
    <row r="39" spans="1:27" x14ac:dyDescent="0.5">
      <c r="K39" s="172"/>
      <c r="M39" s="172"/>
    </row>
    <row r="42" spans="1:27" x14ac:dyDescent="0.5">
      <c r="E42" s="71"/>
    </row>
    <row r="43" spans="1:27" x14ac:dyDescent="0.5">
      <c r="E43" s="71"/>
    </row>
    <row r="44" spans="1:27" x14ac:dyDescent="0.5">
      <c r="E44" s="71"/>
    </row>
  </sheetData>
  <mergeCells count="14">
    <mergeCell ref="A3:Q3"/>
    <mergeCell ref="A2:Q2"/>
    <mergeCell ref="A1:Q1"/>
    <mergeCell ref="O6"/>
    <mergeCell ref="K5:Q5"/>
    <mergeCell ref="A5:A6"/>
    <mergeCell ref="C6"/>
    <mergeCell ref="E6"/>
    <mergeCell ref="G6"/>
    <mergeCell ref="I6"/>
    <mergeCell ref="C5:I5"/>
    <mergeCell ref="K6"/>
    <mergeCell ref="M6"/>
    <mergeCell ref="A4:G4"/>
  </mergeCells>
  <printOptions horizontalCentered="1"/>
  <pageMargins left="0" right="0" top="0.39370078740157499" bottom="0.74803149606299202" header="0" footer="0.196850393700787"/>
  <pageSetup paperSize="9" scale="60" firstPageNumber="16" orientation="landscape" useFirstPageNumber="1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9" tint="0.79998168889431442"/>
  </sheetPr>
  <dimension ref="A1:T110"/>
  <sheetViews>
    <sheetView rightToLeft="1" tabSelected="1" view="pageBreakPreview" zoomScale="60" zoomScaleNormal="70" zoomScalePageLayoutView="60" workbookViewId="0">
      <selection activeCell="Q27" sqref="Q27"/>
    </sheetView>
  </sheetViews>
  <sheetFormatPr defaultColWidth="25.42578125" defaultRowHeight="21" customHeight="1" x14ac:dyDescent="0.25"/>
  <cols>
    <col min="1" max="1" width="37.140625" style="170" customWidth="1"/>
    <col min="2" max="2" width="1.140625" style="63" customWidth="1"/>
    <col min="3" max="3" width="28.42578125" style="63" customWidth="1"/>
    <col min="4" max="4" width="1.140625" style="63" customWidth="1"/>
    <col min="5" max="5" width="33.5703125" style="63" customWidth="1"/>
    <col min="6" max="6" width="1.140625" style="63" customWidth="1"/>
    <col min="7" max="7" width="33.5703125" style="63" customWidth="1"/>
    <col min="8" max="8" width="5.5703125" style="63" customWidth="1"/>
    <col min="9" max="9" width="23.85546875" style="235" bestFit="1" customWidth="1"/>
    <col min="10" max="10" width="25.42578125" style="63"/>
    <col min="11" max="11" width="23.85546875" style="235" bestFit="1" customWidth="1"/>
    <col min="12" max="12" width="25.42578125" style="227"/>
    <col min="13" max="19" width="25.42578125" style="63"/>
    <col min="20" max="20" width="0" style="63" hidden="1" customWidth="1"/>
    <col min="21" max="32" width="25.42578125" style="63"/>
    <col min="33" max="33" width="0" style="63" hidden="1" customWidth="1"/>
    <col min="34" max="16384" width="25.42578125" style="63"/>
  </cols>
  <sheetData>
    <row r="1" spans="1:20" ht="21" customHeight="1" x14ac:dyDescent="0.25">
      <c r="A1" s="304" t="str">
        <f>'سرمایه‌گذاری در اوراق بهادار '!A1:Q1</f>
        <v>صندوق سرمایه‌گذاری آوای فردای زاگرس</v>
      </c>
      <c r="B1" s="304"/>
      <c r="C1" s="304"/>
      <c r="D1" s="304"/>
      <c r="E1" s="304"/>
      <c r="F1" s="304"/>
      <c r="G1" s="304"/>
      <c r="H1" s="38"/>
      <c r="I1" s="230"/>
      <c r="K1" s="230"/>
    </row>
    <row r="2" spans="1:20" ht="21" customHeight="1" x14ac:dyDescent="0.25">
      <c r="A2" s="304" t="s">
        <v>437</v>
      </c>
      <c r="B2" s="304"/>
      <c r="C2" s="304"/>
      <c r="D2" s="304"/>
      <c r="E2" s="304"/>
      <c r="F2" s="304"/>
      <c r="G2" s="304"/>
      <c r="H2" s="38"/>
      <c r="I2" s="230"/>
      <c r="K2" s="230"/>
    </row>
    <row r="3" spans="1:20" ht="21" customHeight="1" x14ac:dyDescent="0.25">
      <c r="A3" s="304" t="str">
        <f>سهام!A3</f>
        <v>برای ماه منتهی به 1401/05/31</v>
      </c>
      <c r="B3" s="304"/>
      <c r="C3" s="304"/>
      <c r="D3" s="304"/>
      <c r="E3" s="304"/>
      <c r="F3" s="304"/>
      <c r="G3" s="304"/>
      <c r="H3" s="38"/>
      <c r="I3" s="230"/>
      <c r="K3" s="230"/>
    </row>
    <row r="4" spans="1:20" ht="9" customHeight="1" x14ac:dyDescent="0.25">
      <c r="A4" s="169"/>
      <c r="B4" s="38"/>
      <c r="C4" s="38"/>
      <c r="D4" s="38"/>
      <c r="E4" s="38"/>
      <c r="F4" s="38"/>
      <c r="G4" s="38"/>
      <c r="H4" s="38"/>
      <c r="I4" s="230"/>
      <c r="K4" s="230"/>
    </row>
    <row r="5" spans="1:20" ht="21" customHeight="1" x14ac:dyDescent="0.25">
      <c r="A5" s="287" t="s">
        <v>80</v>
      </c>
      <c r="B5" s="287"/>
      <c r="C5" s="287"/>
      <c r="D5" s="287"/>
      <c r="E5" s="287"/>
      <c r="F5" s="287"/>
      <c r="G5" s="287"/>
      <c r="H5" s="60"/>
      <c r="I5" s="231"/>
      <c r="K5" s="231"/>
    </row>
    <row r="6" spans="1:20" s="127" customFormat="1" ht="21" customHeight="1" x14ac:dyDescent="0.25">
      <c r="A6" s="305" t="s">
        <v>64</v>
      </c>
      <c r="B6" s="305" t="s">
        <v>64</v>
      </c>
      <c r="C6" s="305"/>
      <c r="E6" s="305" t="s">
        <v>44</v>
      </c>
      <c r="F6" s="305" t="s">
        <v>44</v>
      </c>
      <c r="G6" s="37" t="str">
        <f>سهام!Q6</f>
        <v>1401/05/31</v>
      </c>
      <c r="H6" s="62"/>
      <c r="I6" s="232"/>
      <c r="K6" s="232"/>
      <c r="L6" s="128"/>
      <c r="T6" s="127" t="s">
        <v>111</v>
      </c>
    </row>
    <row r="7" spans="1:20" s="127" customFormat="1" ht="21" customHeight="1" x14ac:dyDescent="0.25">
      <c r="A7" s="306" t="s">
        <v>65</v>
      </c>
      <c r="C7" s="305" t="s">
        <v>36</v>
      </c>
      <c r="E7" s="305" t="s">
        <v>66</v>
      </c>
      <c r="G7" s="305" t="s">
        <v>66</v>
      </c>
      <c r="H7" s="128"/>
      <c r="I7" s="233"/>
      <c r="K7" s="233"/>
      <c r="L7" s="128"/>
    </row>
    <row r="8" spans="1:20" ht="21" customHeight="1" x14ac:dyDescent="0.25">
      <c r="A8" s="170" t="s">
        <v>232</v>
      </c>
      <c r="C8" s="63" t="s">
        <v>233</v>
      </c>
      <c r="E8" s="41">
        <v>4879</v>
      </c>
      <c r="F8" s="207"/>
      <c r="G8" s="207">
        <v>41460</v>
      </c>
      <c r="I8" s="234"/>
      <c r="J8" s="224"/>
      <c r="K8" s="234"/>
      <c r="L8" s="228"/>
      <c r="M8" s="225"/>
      <c r="N8" s="223"/>
    </row>
    <row r="9" spans="1:20" ht="21" customHeight="1" x14ac:dyDescent="0.25">
      <c r="A9" s="170" t="s">
        <v>237</v>
      </c>
      <c r="C9" s="63" t="s">
        <v>238</v>
      </c>
      <c r="E9" s="207">
        <v>0</v>
      </c>
      <c r="F9" s="207"/>
      <c r="G9" s="207">
        <v>247265971</v>
      </c>
      <c r="I9" s="234"/>
      <c r="J9" s="224"/>
      <c r="K9" s="234"/>
      <c r="L9" s="228"/>
      <c r="M9" s="225"/>
      <c r="N9" s="223"/>
      <c r="O9" s="226"/>
    </row>
    <row r="10" spans="1:20" ht="21" customHeight="1" x14ac:dyDescent="0.25">
      <c r="A10" s="170" t="s">
        <v>235</v>
      </c>
      <c r="C10" s="63" t="s">
        <v>240</v>
      </c>
      <c r="E10" s="207">
        <v>6254</v>
      </c>
      <c r="F10" s="207"/>
      <c r="G10" s="207">
        <v>17041</v>
      </c>
      <c r="I10" s="234"/>
      <c r="J10" s="224"/>
      <c r="K10" s="234"/>
      <c r="L10" s="228"/>
      <c r="M10" s="225"/>
      <c r="N10" s="223"/>
    </row>
    <row r="11" spans="1:20" ht="21" customHeight="1" x14ac:dyDescent="0.25">
      <c r="A11" s="170" t="s">
        <v>249</v>
      </c>
      <c r="C11" s="63" t="s">
        <v>250</v>
      </c>
      <c r="E11" s="207">
        <v>2025567438</v>
      </c>
      <c r="F11" s="207"/>
      <c r="G11" s="207">
        <v>3567818305</v>
      </c>
      <c r="I11" s="234"/>
      <c r="J11" s="224"/>
      <c r="K11" s="234"/>
      <c r="L11" s="228"/>
      <c r="M11" s="225"/>
      <c r="N11" s="223"/>
    </row>
    <row r="12" spans="1:20" ht="21" customHeight="1" x14ac:dyDescent="0.25">
      <c r="A12" s="170" t="s">
        <v>252</v>
      </c>
      <c r="C12" s="63" t="s">
        <v>253</v>
      </c>
      <c r="E12" s="41">
        <v>302</v>
      </c>
      <c r="F12" s="207"/>
      <c r="G12" s="207">
        <v>302</v>
      </c>
      <c r="I12" s="234"/>
      <c r="J12" s="224"/>
      <c r="K12" s="234"/>
      <c r="L12" s="228"/>
      <c r="M12" s="225"/>
      <c r="N12" s="223"/>
    </row>
    <row r="13" spans="1:20" ht="21" customHeight="1" x14ac:dyDescent="0.25">
      <c r="A13" s="170" t="s">
        <v>252</v>
      </c>
      <c r="C13" s="63" t="s">
        <v>430</v>
      </c>
      <c r="E13" s="207">
        <v>138446130</v>
      </c>
      <c r="F13" s="207"/>
      <c r="G13" s="207">
        <v>138446130</v>
      </c>
      <c r="I13" s="234"/>
      <c r="J13" s="224"/>
      <c r="K13" s="234"/>
      <c r="L13" s="228"/>
      <c r="M13" s="225"/>
      <c r="N13" s="223"/>
    </row>
    <row r="14" spans="1:20" ht="21" customHeight="1" x14ac:dyDescent="0.25">
      <c r="A14" s="170" t="s">
        <v>252</v>
      </c>
      <c r="C14" s="63" t="s">
        <v>431</v>
      </c>
      <c r="E14" s="207">
        <v>45454894</v>
      </c>
      <c r="F14" s="207"/>
      <c r="G14" s="207">
        <v>45454894</v>
      </c>
      <c r="I14" s="234"/>
      <c r="J14" s="224"/>
      <c r="K14" s="234"/>
      <c r="L14" s="228"/>
      <c r="M14" s="225"/>
      <c r="N14" s="223"/>
    </row>
    <row r="15" spans="1:20" ht="21" customHeight="1" x14ac:dyDescent="0.25">
      <c r="A15" s="170" t="s">
        <v>252</v>
      </c>
      <c r="C15" s="63" t="s">
        <v>432</v>
      </c>
      <c r="E15" s="207">
        <v>29086286</v>
      </c>
      <c r="F15" s="207"/>
      <c r="G15" s="207">
        <v>29086286</v>
      </c>
      <c r="I15" s="234"/>
      <c r="J15" s="224"/>
      <c r="K15" s="234"/>
      <c r="L15" s="228"/>
      <c r="M15" s="225"/>
      <c r="N15" s="223"/>
    </row>
    <row r="16" spans="1:20" ht="21" customHeight="1" x14ac:dyDescent="0.25">
      <c r="A16" s="170" t="s">
        <v>252</v>
      </c>
      <c r="C16" s="63" t="s">
        <v>433</v>
      </c>
      <c r="E16" s="207">
        <v>13284407</v>
      </c>
      <c r="F16" s="207"/>
      <c r="G16" s="207">
        <v>13284407</v>
      </c>
      <c r="I16" s="234"/>
      <c r="J16" s="224"/>
      <c r="K16" s="234"/>
      <c r="L16" s="228"/>
      <c r="M16" s="225"/>
      <c r="N16" s="223"/>
    </row>
    <row r="17" spans="1:15" ht="21" customHeight="1" x14ac:dyDescent="0.25">
      <c r="A17" s="170" t="s">
        <v>252</v>
      </c>
      <c r="C17" s="63" t="s">
        <v>434</v>
      </c>
      <c r="E17" s="41">
        <v>12588861</v>
      </c>
      <c r="F17" s="207"/>
      <c r="G17" s="207">
        <v>12588861</v>
      </c>
      <c r="I17" s="234"/>
      <c r="J17" s="224"/>
      <c r="K17" s="234"/>
      <c r="L17" s="228"/>
      <c r="M17" s="225"/>
      <c r="N17" s="223"/>
    </row>
    <row r="18" spans="1:15" ht="21" customHeight="1" x14ac:dyDescent="0.25">
      <c r="A18" s="170" t="s">
        <v>255</v>
      </c>
      <c r="C18" s="63" t="s">
        <v>256</v>
      </c>
      <c r="E18" s="207">
        <v>1931780487</v>
      </c>
      <c r="F18" s="207"/>
      <c r="G18" s="207">
        <v>13691293619</v>
      </c>
      <c r="I18" s="234"/>
      <c r="J18" s="224"/>
      <c r="K18" s="234"/>
      <c r="L18" s="228"/>
      <c r="M18" s="225"/>
      <c r="N18" s="223"/>
    </row>
    <row r="19" spans="1:15" ht="21" customHeight="1" x14ac:dyDescent="0.25">
      <c r="A19" s="170" t="s">
        <v>255</v>
      </c>
      <c r="C19" s="63" t="s">
        <v>259</v>
      </c>
      <c r="E19" s="207">
        <v>0</v>
      </c>
      <c r="F19" s="207"/>
      <c r="G19" s="207">
        <v>1911447168</v>
      </c>
      <c r="I19" s="234"/>
      <c r="J19" s="224"/>
      <c r="K19" s="234"/>
      <c r="L19" s="228"/>
      <c r="M19" s="225"/>
      <c r="N19" s="223"/>
    </row>
    <row r="20" spans="1:15" ht="21" customHeight="1" x14ac:dyDescent="0.25">
      <c r="A20" s="170" t="s">
        <v>249</v>
      </c>
      <c r="C20" s="63" t="s">
        <v>260</v>
      </c>
      <c r="E20" s="207">
        <v>3886112438</v>
      </c>
      <c r="F20" s="207"/>
      <c r="G20" s="207">
        <v>17169288327</v>
      </c>
      <c r="I20" s="234"/>
      <c r="J20" s="224"/>
      <c r="K20" s="234"/>
      <c r="L20" s="228"/>
      <c r="M20" s="225"/>
      <c r="N20" s="223"/>
    </row>
    <row r="21" spans="1:15" ht="21" customHeight="1" x14ac:dyDescent="0.25">
      <c r="A21" s="170" t="s">
        <v>249</v>
      </c>
      <c r="C21" s="63" t="s">
        <v>262</v>
      </c>
      <c r="E21" s="207">
        <v>1141562954</v>
      </c>
      <c r="F21" s="207"/>
      <c r="G21" s="207">
        <v>21474848849</v>
      </c>
      <c r="I21" s="234"/>
      <c r="J21" s="224"/>
      <c r="K21" s="234"/>
      <c r="L21" s="228"/>
      <c r="M21" s="225"/>
      <c r="N21" s="223"/>
    </row>
    <row r="22" spans="1:15" ht="21" customHeight="1" x14ac:dyDescent="0.25">
      <c r="A22" s="170" t="s">
        <v>235</v>
      </c>
      <c r="C22" s="63" t="s">
        <v>264</v>
      </c>
      <c r="E22" s="207">
        <v>60259307</v>
      </c>
      <c r="F22" s="207"/>
      <c r="G22" s="207">
        <v>300666535</v>
      </c>
      <c r="I22" s="234"/>
      <c r="J22" s="224"/>
      <c r="K22" s="234"/>
      <c r="L22" s="228"/>
      <c r="M22" s="225"/>
      <c r="N22" s="223"/>
    </row>
    <row r="23" spans="1:15" ht="21" customHeight="1" x14ac:dyDescent="0.25">
      <c r="A23" s="170" t="s">
        <v>235</v>
      </c>
      <c r="C23" s="63" t="s">
        <v>266</v>
      </c>
      <c r="E23" s="207">
        <v>1351257650</v>
      </c>
      <c r="F23" s="207"/>
      <c r="G23" s="207">
        <v>6742098250</v>
      </c>
      <c r="I23" s="234"/>
      <c r="J23" s="224"/>
      <c r="K23" s="234"/>
      <c r="L23" s="228"/>
      <c r="M23" s="225"/>
      <c r="N23" s="223"/>
    </row>
    <row r="24" spans="1:15" ht="21" customHeight="1" x14ac:dyDescent="0.25">
      <c r="A24" s="170" t="s">
        <v>255</v>
      </c>
      <c r="C24" s="63" t="s">
        <v>268</v>
      </c>
      <c r="E24" s="41">
        <v>0</v>
      </c>
      <c r="F24" s="207"/>
      <c r="G24" s="207">
        <v>123863032</v>
      </c>
      <c r="I24" s="234"/>
      <c r="J24" s="224"/>
      <c r="K24" s="234"/>
      <c r="L24" s="228"/>
      <c r="M24" s="225"/>
      <c r="N24" s="223"/>
    </row>
    <row r="25" spans="1:15" ht="21" customHeight="1" x14ac:dyDescent="0.25">
      <c r="A25" s="170" t="s">
        <v>232</v>
      </c>
      <c r="C25" s="63" t="s">
        <v>269</v>
      </c>
      <c r="E25" s="41">
        <v>0</v>
      </c>
      <c r="F25" s="207"/>
      <c r="G25" s="207">
        <v>112833583664</v>
      </c>
      <c r="I25" s="234"/>
      <c r="J25" s="224"/>
      <c r="K25" s="234"/>
      <c r="L25" s="228"/>
      <c r="M25" s="225"/>
      <c r="N25" s="223"/>
    </row>
    <row r="26" spans="1:15" ht="21" customHeight="1" x14ac:dyDescent="0.25">
      <c r="A26" s="170" t="s">
        <v>255</v>
      </c>
      <c r="C26" s="63" t="s">
        <v>270</v>
      </c>
      <c r="E26" s="207">
        <v>3965180453</v>
      </c>
      <c r="F26" s="207"/>
      <c r="G26" s="207">
        <v>21972728642</v>
      </c>
      <c r="I26" s="234"/>
      <c r="J26" s="224"/>
      <c r="K26" s="234"/>
      <c r="L26" s="228"/>
      <c r="M26" s="225"/>
      <c r="N26" s="223"/>
    </row>
    <row r="27" spans="1:15" ht="21" customHeight="1" x14ac:dyDescent="0.25">
      <c r="A27" s="170" t="s">
        <v>272</v>
      </c>
      <c r="C27" s="63" t="s">
        <v>273</v>
      </c>
      <c r="E27" s="207">
        <v>0</v>
      </c>
      <c r="F27" s="207"/>
      <c r="G27" s="207">
        <v>17478854917</v>
      </c>
      <c r="I27" s="234"/>
      <c r="J27" s="224"/>
      <c r="K27" s="234"/>
      <c r="L27" s="228"/>
      <c r="M27" s="225"/>
      <c r="N27" s="223"/>
    </row>
    <row r="28" spans="1:15" ht="21" customHeight="1" x14ac:dyDescent="0.25">
      <c r="A28" s="170" t="s">
        <v>272</v>
      </c>
      <c r="C28" s="63" t="s">
        <v>274</v>
      </c>
      <c r="E28" s="207">
        <v>1647</v>
      </c>
      <c r="F28" s="207"/>
      <c r="G28" s="207">
        <v>49247684</v>
      </c>
      <c r="I28" s="234"/>
      <c r="J28" s="224"/>
      <c r="K28" s="234"/>
      <c r="L28" s="228"/>
      <c r="M28" s="225"/>
      <c r="N28" s="223"/>
    </row>
    <row r="29" spans="1:15" ht="21" customHeight="1" x14ac:dyDescent="0.25">
      <c r="A29" s="170" t="s">
        <v>272</v>
      </c>
      <c r="C29" s="63" t="s">
        <v>275</v>
      </c>
      <c r="E29" s="207">
        <v>0</v>
      </c>
      <c r="F29" s="207"/>
      <c r="G29" s="207">
        <v>63166678802</v>
      </c>
      <c r="I29" s="234"/>
      <c r="J29" s="224"/>
      <c r="K29" s="234"/>
      <c r="L29" s="228"/>
      <c r="M29" s="225"/>
      <c r="N29" s="223"/>
    </row>
    <row r="30" spans="1:15" ht="21" customHeight="1" x14ac:dyDescent="0.25">
      <c r="A30" s="170" t="s">
        <v>276</v>
      </c>
      <c r="C30" s="63" t="s">
        <v>277</v>
      </c>
      <c r="E30" s="41">
        <v>4353</v>
      </c>
      <c r="F30" s="207"/>
      <c r="G30" s="207">
        <v>25528</v>
      </c>
      <c r="I30" s="234"/>
      <c r="J30" s="224"/>
      <c r="K30" s="234"/>
      <c r="L30" s="228"/>
      <c r="M30" s="225"/>
      <c r="N30" s="223"/>
      <c r="O30" s="170"/>
    </row>
    <row r="31" spans="1:15" ht="21" customHeight="1" x14ac:dyDescent="0.25">
      <c r="A31" s="170" t="s">
        <v>232</v>
      </c>
      <c r="C31" s="63" t="s">
        <v>279</v>
      </c>
      <c r="E31" s="41">
        <v>-233999975</v>
      </c>
      <c r="F31" s="207"/>
      <c r="G31" s="207">
        <v>21369888</v>
      </c>
      <c r="I31" s="234"/>
      <c r="J31" s="224"/>
      <c r="K31" s="234"/>
      <c r="L31" s="228"/>
      <c r="M31" s="225"/>
      <c r="N31" s="223"/>
    </row>
    <row r="32" spans="1:15" ht="21" customHeight="1" x14ac:dyDescent="0.25">
      <c r="A32" s="170" t="s">
        <v>232</v>
      </c>
      <c r="C32" s="63" t="s">
        <v>280</v>
      </c>
      <c r="E32" s="207">
        <v>-533013696</v>
      </c>
      <c r="F32" s="207"/>
      <c r="G32" s="207">
        <v>403669044</v>
      </c>
      <c r="I32" s="234"/>
      <c r="J32" s="224"/>
      <c r="K32" s="234"/>
      <c r="L32" s="228"/>
      <c r="M32" s="225"/>
      <c r="N32" s="223"/>
    </row>
    <row r="33" spans="1:14" ht="21" customHeight="1" x14ac:dyDescent="0.25">
      <c r="A33" s="170" t="s">
        <v>281</v>
      </c>
      <c r="C33" s="63" t="s">
        <v>282</v>
      </c>
      <c r="E33" s="41">
        <v>0</v>
      </c>
      <c r="F33" s="207"/>
      <c r="G33" s="207">
        <v>42346071</v>
      </c>
      <c r="I33" s="234"/>
      <c r="J33" s="224"/>
      <c r="K33" s="234"/>
      <c r="L33" s="228"/>
      <c r="M33" s="225"/>
      <c r="N33" s="223"/>
    </row>
    <row r="34" spans="1:14" ht="21" customHeight="1" x14ac:dyDescent="0.25">
      <c r="A34" s="170" t="s">
        <v>281</v>
      </c>
      <c r="C34" s="63" t="s">
        <v>284</v>
      </c>
      <c r="E34" s="207">
        <v>0</v>
      </c>
      <c r="F34" s="207"/>
      <c r="G34" s="207">
        <v>3083349</v>
      </c>
      <c r="I34" s="234"/>
      <c r="J34" s="224"/>
      <c r="K34" s="234"/>
      <c r="L34" s="228"/>
      <c r="M34" s="225"/>
      <c r="N34" s="223"/>
    </row>
    <row r="35" spans="1:14" ht="21" customHeight="1" x14ac:dyDescent="0.25">
      <c r="A35" s="170" t="s">
        <v>255</v>
      </c>
      <c r="C35" s="63" t="s">
        <v>285</v>
      </c>
      <c r="E35" s="207">
        <v>456507530</v>
      </c>
      <c r="F35" s="207"/>
      <c r="G35" s="207">
        <v>2294176287</v>
      </c>
      <c r="I35" s="234"/>
      <c r="J35" s="224"/>
      <c r="K35" s="234"/>
      <c r="L35" s="228"/>
      <c r="M35" s="225"/>
      <c r="N35" s="223"/>
    </row>
    <row r="36" spans="1:14" ht="21" customHeight="1" x14ac:dyDescent="0.25">
      <c r="A36" s="170" t="s">
        <v>255</v>
      </c>
      <c r="C36" s="63" t="s">
        <v>287</v>
      </c>
      <c r="E36" s="207">
        <v>821713554</v>
      </c>
      <c r="F36" s="207"/>
      <c r="G36" s="207">
        <v>4129525318</v>
      </c>
      <c r="I36" s="234"/>
      <c r="J36" s="224"/>
      <c r="K36" s="234"/>
      <c r="L36" s="228"/>
      <c r="M36" s="225"/>
      <c r="N36" s="223"/>
    </row>
    <row r="37" spans="1:14" ht="21" customHeight="1" x14ac:dyDescent="0.25">
      <c r="A37" s="170" t="s">
        <v>288</v>
      </c>
      <c r="C37" s="63" t="s">
        <v>289</v>
      </c>
      <c r="E37" s="207">
        <v>-241479426</v>
      </c>
      <c r="F37" s="207"/>
      <c r="G37" s="207">
        <v>225095909</v>
      </c>
      <c r="I37" s="234"/>
      <c r="J37" s="224"/>
      <c r="K37" s="234"/>
      <c r="L37" s="228"/>
      <c r="M37" s="225"/>
      <c r="N37" s="223"/>
    </row>
    <row r="38" spans="1:14" ht="21" customHeight="1" x14ac:dyDescent="0.25">
      <c r="A38" s="170" t="s">
        <v>288</v>
      </c>
      <c r="C38" s="63" t="s">
        <v>290</v>
      </c>
      <c r="E38" s="207">
        <v>-322356152</v>
      </c>
      <c r="F38" s="207"/>
      <c r="G38" s="207">
        <v>312219187</v>
      </c>
      <c r="I38" s="234"/>
      <c r="J38" s="224"/>
      <c r="K38" s="234"/>
      <c r="L38" s="228"/>
      <c r="M38" s="225"/>
      <c r="N38" s="223"/>
    </row>
    <row r="39" spans="1:14" s="129" customFormat="1" ht="21" customHeight="1" x14ac:dyDescent="0.25">
      <c r="A39" s="171" t="s">
        <v>147</v>
      </c>
      <c r="E39" s="196">
        <f>SUM(E8:E38)</f>
        <v>14547970575</v>
      </c>
      <c r="G39" s="28">
        <f>SUM(G8:G38)</f>
        <v>288400113727</v>
      </c>
      <c r="I39" s="234"/>
      <c r="J39" s="224"/>
      <c r="K39" s="234"/>
      <c r="L39" s="228"/>
      <c r="M39" s="225"/>
      <c r="N39" s="223"/>
    </row>
    <row r="40" spans="1:14" ht="21" customHeight="1" x14ac:dyDescent="0.25">
      <c r="A40" s="304" t="s">
        <v>158</v>
      </c>
      <c r="B40" s="304"/>
      <c r="C40" s="304"/>
      <c r="D40" s="304"/>
      <c r="E40" s="304"/>
      <c r="F40" s="304"/>
      <c r="G40" s="304"/>
      <c r="H40" s="248"/>
      <c r="I40" s="234"/>
      <c r="J40" s="224"/>
      <c r="K40" s="234"/>
      <c r="L40" s="228"/>
      <c r="M40" s="225"/>
      <c r="N40" s="223"/>
    </row>
    <row r="41" spans="1:14" ht="21" customHeight="1" x14ac:dyDescent="0.25">
      <c r="A41" s="304" t="s">
        <v>437</v>
      </c>
      <c r="B41" s="304"/>
      <c r="C41" s="304"/>
      <c r="D41" s="304"/>
      <c r="E41" s="304"/>
      <c r="F41" s="304"/>
      <c r="G41" s="304"/>
      <c r="H41" s="248"/>
      <c r="I41" s="234"/>
      <c r="J41" s="224"/>
      <c r="K41" s="234"/>
      <c r="L41" s="228"/>
      <c r="M41" s="225"/>
      <c r="N41" s="223"/>
    </row>
    <row r="42" spans="1:14" ht="21" customHeight="1" x14ac:dyDescent="0.25">
      <c r="A42" s="304" t="str">
        <f>A3</f>
        <v>برای ماه منتهی به 1401/05/31</v>
      </c>
      <c r="B42" s="304"/>
      <c r="C42" s="304"/>
      <c r="D42" s="304"/>
      <c r="E42" s="304"/>
      <c r="F42" s="304"/>
      <c r="G42" s="304"/>
      <c r="H42" s="248"/>
      <c r="I42" s="234"/>
      <c r="J42" s="224"/>
      <c r="K42" s="234"/>
      <c r="L42" s="228"/>
      <c r="M42" s="225"/>
      <c r="N42" s="223"/>
    </row>
    <row r="43" spans="1:14" ht="21" customHeight="1" x14ac:dyDescent="0.25">
      <c r="A43" s="169" t="s">
        <v>298</v>
      </c>
      <c r="B43" s="248"/>
      <c r="C43" s="248"/>
      <c r="D43" s="248"/>
      <c r="E43" s="205">
        <f>E39</f>
        <v>14547970575</v>
      </c>
      <c r="F43" s="248"/>
      <c r="G43" s="205">
        <f>G39</f>
        <v>288400113727</v>
      </c>
      <c r="H43" s="248"/>
      <c r="I43" s="234"/>
      <c r="J43" s="224"/>
      <c r="K43" s="234"/>
      <c r="L43" s="228"/>
      <c r="M43" s="225"/>
      <c r="N43" s="223"/>
    </row>
    <row r="44" spans="1:14" ht="21" customHeight="1" x14ac:dyDescent="0.25">
      <c r="A44" s="170" t="s">
        <v>272</v>
      </c>
      <c r="C44" s="63" t="s">
        <v>291</v>
      </c>
      <c r="E44" s="207">
        <v>41072704</v>
      </c>
      <c r="F44" s="207"/>
      <c r="G44" s="207">
        <v>16020835100</v>
      </c>
      <c r="I44" s="234"/>
      <c r="J44" s="224"/>
      <c r="K44" s="234"/>
      <c r="L44" s="228"/>
      <c r="M44" s="225"/>
      <c r="N44" s="223"/>
    </row>
    <row r="45" spans="1:14" ht="21" customHeight="1" x14ac:dyDescent="0.25">
      <c r="A45" s="170" t="s">
        <v>288</v>
      </c>
      <c r="C45" s="63" t="s">
        <v>292</v>
      </c>
      <c r="E45" s="207">
        <v>-176187107</v>
      </c>
      <c r="F45" s="207"/>
      <c r="G45" s="207">
        <v>220363844</v>
      </c>
      <c r="I45" s="234"/>
      <c r="J45" s="224"/>
      <c r="K45" s="234"/>
      <c r="L45" s="228"/>
      <c r="M45" s="225"/>
      <c r="N45" s="223"/>
    </row>
    <row r="46" spans="1:14" ht="21" customHeight="1" x14ac:dyDescent="0.25">
      <c r="A46" s="170" t="s">
        <v>288</v>
      </c>
      <c r="C46" s="63" t="s">
        <v>293</v>
      </c>
      <c r="E46" s="207">
        <v>242333686</v>
      </c>
      <c r="F46" s="207"/>
      <c r="G46" s="207">
        <v>850385745</v>
      </c>
      <c r="I46" s="234"/>
      <c r="J46" s="224"/>
      <c r="K46" s="234"/>
      <c r="L46" s="228"/>
      <c r="M46" s="225"/>
      <c r="N46" s="223"/>
    </row>
    <row r="47" spans="1:14" ht="21" customHeight="1" x14ac:dyDescent="0.25">
      <c r="A47" s="170" t="s">
        <v>288</v>
      </c>
      <c r="C47" s="63" t="s">
        <v>294</v>
      </c>
      <c r="E47" s="207">
        <v>0</v>
      </c>
      <c r="F47" s="207"/>
      <c r="G47" s="207">
        <v>892464738</v>
      </c>
      <c r="I47" s="234"/>
      <c r="J47" s="224"/>
      <c r="K47" s="234"/>
      <c r="L47" s="228"/>
      <c r="M47" s="225"/>
      <c r="N47" s="223"/>
    </row>
    <row r="48" spans="1:14" ht="21" customHeight="1" x14ac:dyDescent="0.25">
      <c r="A48" s="170" t="s">
        <v>288</v>
      </c>
      <c r="C48" s="63" t="s">
        <v>295</v>
      </c>
      <c r="E48" s="207">
        <v>0</v>
      </c>
      <c r="F48" s="207"/>
      <c r="G48" s="207">
        <v>3120164385</v>
      </c>
      <c r="I48" s="234"/>
      <c r="J48" s="224"/>
      <c r="K48" s="234"/>
      <c r="L48" s="228"/>
      <c r="M48" s="225"/>
      <c r="N48" s="223"/>
    </row>
    <row r="49" spans="1:15" ht="21" customHeight="1" x14ac:dyDescent="0.25">
      <c r="A49" s="170" t="s">
        <v>288</v>
      </c>
      <c r="C49" s="63" t="s">
        <v>296</v>
      </c>
      <c r="E49" s="207">
        <v>41917821</v>
      </c>
      <c r="F49" s="207"/>
      <c r="G49" s="207">
        <v>444657534</v>
      </c>
      <c r="I49" s="234"/>
      <c r="J49" s="224"/>
      <c r="K49" s="234"/>
      <c r="L49" s="228"/>
      <c r="M49" s="225"/>
      <c r="N49" s="223"/>
    </row>
    <row r="50" spans="1:15" ht="21" customHeight="1" x14ac:dyDescent="0.25">
      <c r="A50" s="170" t="s">
        <v>255</v>
      </c>
      <c r="C50" s="63" t="s">
        <v>297</v>
      </c>
      <c r="E50" s="207">
        <v>0</v>
      </c>
      <c r="F50" s="207"/>
      <c r="G50" s="207">
        <v>7015449449</v>
      </c>
      <c r="I50" s="234"/>
      <c r="J50" s="224"/>
      <c r="K50" s="234"/>
      <c r="L50" s="228"/>
      <c r="M50" s="225"/>
      <c r="N50" s="223"/>
    </row>
    <row r="51" spans="1:15" ht="21" customHeight="1" x14ac:dyDescent="0.25">
      <c r="A51" s="170" t="s">
        <v>288</v>
      </c>
      <c r="C51" s="63" t="s">
        <v>307</v>
      </c>
      <c r="E51" s="207">
        <v>0</v>
      </c>
      <c r="F51" s="207"/>
      <c r="G51" s="207">
        <v>2332607795</v>
      </c>
      <c r="I51" s="234"/>
      <c r="J51" s="224"/>
      <c r="K51" s="234"/>
      <c r="L51" s="228"/>
      <c r="M51" s="225"/>
      <c r="N51" s="223"/>
    </row>
    <row r="52" spans="1:15" ht="21" customHeight="1" x14ac:dyDescent="0.25">
      <c r="A52" s="170" t="s">
        <v>308</v>
      </c>
      <c r="C52" s="63" t="s">
        <v>309</v>
      </c>
      <c r="E52" s="207">
        <v>0</v>
      </c>
      <c r="F52" s="207"/>
      <c r="G52" s="207">
        <v>3634912328</v>
      </c>
      <c r="I52" s="234"/>
      <c r="J52" s="224"/>
      <c r="K52" s="234"/>
      <c r="L52" s="228"/>
      <c r="M52" s="225"/>
      <c r="N52" s="223"/>
    </row>
    <row r="53" spans="1:15" ht="21" customHeight="1" x14ac:dyDescent="0.25">
      <c r="A53" s="170" t="s">
        <v>237</v>
      </c>
      <c r="C53" s="63" t="s">
        <v>310</v>
      </c>
      <c r="E53" s="207">
        <v>0</v>
      </c>
      <c r="F53" s="207"/>
      <c r="G53" s="207">
        <v>12778361645</v>
      </c>
      <c r="I53" s="234"/>
      <c r="J53" s="224"/>
      <c r="K53" s="234"/>
      <c r="L53" s="228"/>
      <c r="M53" s="225"/>
      <c r="N53" s="223"/>
    </row>
    <row r="54" spans="1:15" ht="21" customHeight="1" x14ac:dyDescent="0.25">
      <c r="A54" s="170" t="s">
        <v>237</v>
      </c>
      <c r="C54" s="63" t="s">
        <v>311</v>
      </c>
      <c r="E54" s="207">
        <v>0</v>
      </c>
      <c r="F54" s="207"/>
      <c r="G54" s="207">
        <v>1181369863</v>
      </c>
      <c r="I54" s="234"/>
      <c r="J54" s="224"/>
      <c r="K54" s="234"/>
      <c r="L54" s="229"/>
      <c r="M54" s="225"/>
      <c r="N54" s="223"/>
    </row>
    <row r="55" spans="1:15" ht="21" customHeight="1" x14ac:dyDescent="0.25">
      <c r="A55" s="170" t="s">
        <v>312</v>
      </c>
      <c r="C55" s="63" t="s">
        <v>313</v>
      </c>
      <c r="E55" s="207">
        <v>5085</v>
      </c>
      <c r="F55" s="207"/>
      <c r="G55" s="207">
        <v>5085</v>
      </c>
      <c r="I55" s="234"/>
      <c r="J55" s="224"/>
      <c r="K55" s="234"/>
      <c r="L55" s="229"/>
      <c r="M55" s="225"/>
      <c r="N55" s="223"/>
    </row>
    <row r="56" spans="1:15" ht="21" customHeight="1" x14ac:dyDescent="0.25">
      <c r="A56" s="170" t="s">
        <v>312</v>
      </c>
      <c r="C56" s="63" t="s">
        <v>315</v>
      </c>
      <c r="E56" s="207">
        <v>2904657530</v>
      </c>
      <c r="F56" s="207"/>
      <c r="G56" s="207">
        <v>12368219160</v>
      </c>
      <c r="I56" s="234"/>
      <c r="J56" s="224"/>
      <c r="K56" s="234"/>
      <c r="L56" s="229"/>
      <c r="M56" s="225"/>
      <c r="N56" s="223"/>
    </row>
    <row r="57" spans="1:15" ht="21" customHeight="1" x14ac:dyDescent="0.25">
      <c r="A57" s="170" t="s">
        <v>288</v>
      </c>
      <c r="C57" s="63" t="s">
        <v>316</v>
      </c>
      <c r="E57" s="207">
        <v>0</v>
      </c>
      <c r="F57" s="207"/>
      <c r="G57" s="207">
        <v>2480436714</v>
      </c>
      <c r="I57" s="234"/>
      <c r="J57" s="224"/>
      <c r="K57" s="234"/>
      <c r="L57" s="229"/>
      <c r="M57" s="225"/>
      <c r="N57" s="223"/>
    </row>
    <row r="58" spans="1:15" ht="21" customHeight="1" x14ac:dyDescent="0.25">
      <c r="A58" s="170" t="s">
        <v>237</v>
      </c>
      <c r="C58" s="63" t="s">
        <v>317</v>
      </c>
      <c r="E58" s="207">
        <v>0</v>
      </c>
      <c r="F58" s="207"/>
      <c r="G58" s="207">
        <v>1022246576</v>
      </c>
      <c r="I58" s="234"/>
      <c r="J58" s="224"/>
      <c r="K58" s="234"/>
      <c r="L58" s="229"/>
      <c r="M58" s="225"/>
      <c r="N58" s="223"/>
    </row>
    <row r="59" spans="1:15" ht="21" customHeight="1" x14ac:dyDescent="0.25">
      <c r="A59" s="170" t="s">
        <v>312</v>
      </c>
      <c r="C59" s="63" t="s">
        <v>318</v>
      </c>
      <c r="E59" s="207">
        <v>5014356144</v>
      </c>
      <c r="F59" s="207"/>
      <c r="G59" s="207">
        <v>20542684848</v>
      </c>
      <c r="I59" s="234"/>
      <c r="J59" s="224"/>
      <c r="K59" s="234"/>
      <c r="L59" s="229"/>
      <c r="M59" s="225"/>
      <c r="N59" s="223"/>
    </row>
    <row r="60" spans="1:15" ht="21" customHeight="1" x14ac:dyDescent="0.25">
      <c r="A60" s="170" t="s">
        <v>288</v>
      </c>
      <c r="C60" s="63" t="s">
        <v>320</v>
      </c>
      <c r="E60" s="207">
        <v>0</v>
      </c>
      <c r="F60" s="207"/>
      <c r="G60" s="207">
        <v>2994410959</v>
      </c>
      <c r="I60" s="234"/>
      <c r="J60" s="224"/>
      <c r="K60" s="234"/>
      <c r="L60" s="229"/>
      <c r="M60" s="225"/>
      <c r="N60" s="223"/>
    </row>
    <row r="61" spans="1:15" ht="21" customHeight="1" x14ac:dyDescent="0.25">
      <c r="A61" s="170" t="s">
        <v>249</v>
      </c>
      <c r="C61" s="63" t="s">
        <v>321</v>
      </c>
      <c r="E61" s="207">
        <v>0</v>
      </c>
      <c r="F61" s="207"/>
      <c r="G61" s="207">
        <v>14036434246</v>
      </c>
      <c r="I61" s="234"/>
      <c r="J61" s="224"/>
      <c r="K61" s="234"/>
      <c r="L61" s="229"/>
      <c r="M61" s="225"/>
      <c r="N61" s="223"/>
    </row>
    <row r="62" spans="1:15" ht="21" customHeight="1" x14ac:dyDescent="0.25">
      <c r="A62" s="170" t="s">
        <v>312</v>
      </c>
      <c r="C62" s="63" t="s">
        <v>322</v>
      </c>
      <c r="E62" s="207">
        <v>1454794498</v>
      </c>
      <c r="F62" s="207"/>
      <c r="G62" s="207">
        <v>9246575250</v>
      </c>
      <c r="J62" s="129"/>
      <c r="N62" s="223"/>
      <c r="O62" s="226"/>
    </row>
    <row r="63" spans="1:15" ht="21" customHeight="1" x14ac:dyDescent="0.25">
      <c r="A63" s="170" t="s">
        <v>312</v>
      </c>
      <c r="C63" s="63" t="s">
        <v>337</v>
      </c>
      <c r="E63" s="207">
        <v>2786301364</v>
      </c>
      <c r="F63" s="207"/>
      <c r="G63" s="207">
        <v>28627397228</v>
      </c>
      <c r="N63" s="223"/>
    </row>
    <row r="64" spans="1:15" ht="21" customHeight="1" x14ac:dyDescent="0.25">
      <c r="A64" s="170" t="s">
        <v>249</v>
      </c>
      <c r="C64" s="63" t="s">
        <v>339</v>
      </c>
      <c r="E64" s="207">
        <v>430319178</v>
      </c>
      <c r="F64" s="207"/>
      <c r="G64" s="207">
        <v>24884933700</v>
      </c>
      <c r="N64" s="223"/>
    </row>
    <row r="65" spans="1:14" ht="21" customHeight="1" x14ac:dyDescent="0.25">
      <c r="A65" s="170" t="s">
        <v>249</v>
      </c>
      <c r="C65" s="63" t="s">
        <v>340</v>
      </c>
      <c r="E65" s="207">
        <v>820875452</v>
      </c>
      <c r="F65" s="207"/>
      <c r="G65" s="207">
        <v>38506521188</v>
      </c>
      <c r="N65" s="223"/>
    </row>
    <row r="66" spans="1:14" ht="21" customHeight="1" x14ac:dyDescent="0.25">
      <c r="A66" s="170" t="s">
        <v>288</v>
      </c>
      <c r="C66" s="63" t="s">
        <v>341</v>
      </c>
      <c r="E66" s="207">
        <v>0</v>
      </c>
      <c r="F66" s="207"/>
      <c r="G66" s="207">
        <v>1995514521</v>
      </c>
      <c r="N66" s="223"/>
    </row>
    <row r="67" spans="1:14" ht="21" customHeight="1" x14ac:dyDescent="0.25">
      <c r="A67" s="170" t="s">
        <v>288</v>
      </c>
      <c r="C67" s="63" t="s">
        <v>342</v>
      </c>
      <c r="E67" s="207">
        <v>5283163589</v>
      </c>
      <c r="F67" s="207"/>
      <c r="G67" s="207">
        <v>59274976429</v>
      </c>
      <c r="N67" s="223"/>
    </row>
    <row r="68" spans="1:14" ht="21" customHeight="1" x14ac:dyDescent="0.25">
      <c r="A68" s="170" t="s">
        <v>288</v>
      </c>
      <c r="C68" s="63" t="s">
        <v>344</v>
      </c>
      <c r="E68" s="207">
        <v>34970547932</v>
      </c>
      <c r="F68" s="207"/>
      <c r="G68" s="207">
        <v>123863424609</v>
      </c>
      <c r="N68" s="223"/>
    </row>
    <row r="69" spans="1:14" ht="21" customHeight="1" x14ac:dyDescent="0.25">
      <c r="A69" s="170" t="s">
        <v>288</v>
      </c>
      <c r="C69" s="63" t="s">
        <v>346</v>
      </c>
      <c r="E69" s="207">
        <v>0</v>
      </c>
      <c r="F69" s="207"/>
      <c r="G69" s="207">
        <v>4612172022</v>
      </c>
      <c r="N69" s="223"/>
    </row>
    <row r="70" spans="1:14" ht="21" customHeight="1" x14ac:dyDescent="0.25">
      <c r="A70" s="170" t="s">
        <v>288</v>
      </c>
      <c r="C70" s="63" t="s">
        <v>347</v>
      </c>
      <c r="E70" s="207">
        <v>0</v>
      </c>
      <c r="F70" s="207"/>
      <c r="G70" s="207">
        <v>5510196639</v>
      </c>
      <c r="N70" s="223"/>
    </row>
    <row r="71" spans="1:14" ht="21" customHeight="1" x14ac:dyDescent="0.25">
      <c r="A71" s="170" t="s">
        <v>249</v>
      </c>
      <c r="C71" s="63" t="s">
        <v>348</v>
      </c>
      <c r="E71" s="207">
        <v>16439677395</v>
      </c>
      <c r="F71" s="207"/>
      <c r="G71" s="207">
        <v>80095362324</v>
      </c>
      <c r="N71" s="223"/>
    </row>
    <row r="72" spans="1:14" ht="21" customHeight="1" x14ac:dyDescent="0.25">
      <c r="A72" s="170" t="s">
        <v>312</v>
      </c>
      <c r="C72" s="63" t="s">
        <v>350</v>
      </c>
      <c r="E72" s="207">
        <v>8383561628</v>
      </c>
      <c r="F72" s="207"/>
      <c r="G72" s="207">
        <v>44876712244</v>
      </c>
      <c r="N72" s="223"/>
    </row>
    <row r="73" spans="1:14" ht="21" customHeight="1" x14ac:dyDescent="0.25">
      <c r="A73" s="170" t="s">
        <v>288</v>
      </c>
      <c r="C73" s="63" t="s">
        <v>351</v>
      </c>
      <c r="E73" s="207">
        <v>0</v>
      </c>
      <c r="F73" s="207"/>
      <c r="G73" s="207">
        <v>1218980821</v>
      </c>
      <c r="N73" s="223"/>
    </row>
    <row r="74" spans="1:14" ht="21" customHeight="1" x14ac:dyDescent="0.25">
      <c r="A74" s="170" t="s">
        <v>288</v>
      </c>
      <c r="C74" s="63" t="s">
        <v>353</v>
      </c>
      <c r="E74" s="207">
        <v>0</v>
      </c>
      <c r="F74" s="207"/>
      <c r="G74" s="207">
        <v>1214520548</v>
      </c>
      <c r="N74" s="223"/>
    </row>
    <row r="75" spans="1:14" ht="21" customHeight="1" x14ac:dyDescent="0.25">
      <c r="A75" s="170" t="s">
        <v>288</v>
      </c>
      <c r="C75" s="63" t="s">
        <v>354</v>
      </c>
      <c r="E75" s="207">
        <v>-36720871446</v>
      </c>
      <c r="F75" s="207"/>
      <c r="G75" s="207">
        <v>3207332384</v>
      </c>
      <c r="N75" s="223"/>
    </row>
    <row r="76" spans="1:14" ht="21" customHeight="1" x14ac:dyDescent="0.25">
      <c r="A76" s="170" t="s">
        <v>288</v>
      </c>
      <c r="C76" s="63" t="s">
        <v>358</v>
      </c>
      <c r="E76" s="207">
        <v>8606538302</v>
      </c>
      <c r="F76" s="207"/>
      <c r="G76" s="207">
        <v>48112460167</v>
      </c>
      <c r="N76" s="223"/>
    </row>
    <row r="77" spans="1:14" s="129" customFormat="1" ht="21" customHeight="1" x14ac:dyDescent="0.25">
      <c r="A77" s="171" t="s">
        <v>147</v>
      </c>
      <c r="E77" s="28">
        <f>SUM(E43:E76)</f>
        <v>65071034330</v>
      </c>
      <c r="G77" s="28">
        <f>SUM(G43:G76)</f>
        <v>865583203815</v>
      </c>
      <c r="I77" s="236"/>
      <c r="J77" s="63"/>
      <c r="K77" s="236"/>
      <c r="L77" s="227"/>
      <c r="M77" s="63"/>
      <c r="N77" s="223"/>
    </row>
    <row r="78" spans="1:14" ht="21" customHeight="1" x14ac:dyDescent="0.25">
      <c r="A78" s="304" t="s">
        <v>158</v>
      </c>
      <c r="B78" s="304"/>
      <c r="C78" s="304"/>
      <c r="D78" s="304"/>
      <c r="E78" s="304"/>
      <c r="F78" s="304"/>
      <c r="G78" s="304"/>
      <c r="H78" s="248"/>
      <c r="I78" s="234"/>
      <c r="J78" s="224"/>
      <c r="K78" s="234"/>
      <c r="L78" s="228"/>
      <c r="M78" s="225"/>
      <c r="N78" s="223"/>
    </row>
    <row r="79" spans="1:14" ht="21" customHeight="1" x14ac:dyDescent="0.25">
      <c r="A79" s="304" t="s">
        <v>437</v>
      </c>
      <c r="B79" s="304"/>
      <c r="C79" s="304"/>
      <c r="D79" s="304"/>
      <c r="E79" s="304"/>
      <c r="F79" s="304"/>
      <c r="G79" s="304"/>
      <c r="H79" s="248"/>
      <c r="I79" s="234"/>
      <c r="J79" s="224"/>
      <c r="K79" s="234"/>
      <c r="L79" s="228"/>
      <c r="M79" s="225"/>
      <c r="N79" s="223"/>
    </row>
    <row r="80" spans="1:14" ht="21" customHeight="1" x14ac:dyDescent="0.25">
      <c r="A80" s="304" t="str">
        <f>A42</f>
        <v>برای ماه منتهی به 1401/05/31</v>
      </c>
      <c r="B80" s="304"/>
      <c r="C80" s="304"/>
      <c r="D80" s="304"/>
      <c r="E80" s="304"/>
      <c r="F80" s="304"/>
      <c r="G80" s="304"/>
      <c r="H80" s="248"/>
      <c r="I80" s="234"/>
      <c r="J80" s="224"/>
      <c r="K80" s="234"/>
      <c r="L80" s="228"/>
      <c r="M80" s="225"/>
      <c r="N80" s="223"/>
    </row>
    <row r="81" spans="1:14" ht="21" customHeight="1" x14ac:dyDescent="0.25">
      <c r="A81" s="169" t="s">
        <v>298</v>
      </c>
      <c r="B81" s="248"/>
      <c r="C81" s="248"/>
      <c r="D81" s="248"/>
      <c r="E81" s="205">
        <f>E77</f>
        <v>65071034330</v>
      </c>
      <c r="F81" s="248"/>
      <c r="G81" s="205">
        <f>G77</f>
        <v>865583203815</v>
      </c>
      <c r="H81" s="248"/>
      <c r="I81" s="234"/>
      <c r="J81" s="224"/>
      <c r="K81" s="234"/>
      <c r="L81" s="228"/>
      <c r="M81" s="225"/>
      <c r="N81" s="223"/>
    </row>
    <row r="82" spans="1:14" ht="21" customHeight="1" x14ac:dyDescent="0.25">
      <c r="A82" s="170" t="s">
        <v>249</v>
      </c>
      <c r="C82" s="63" t="s">
        <v>360</v>
      </c>
      <c r="E82" s="207">
        <v>8087117939</v>
      </c>
      <c r="F82" s="207"/>
      <c r="G82" s="207">
        <v>34980066256</v>
      </c>
      <c r="I82" s="234"/>
      <c r="J82" s="224"/>
      <c r="K82" s="234"/>
      <c r="L82" s="228"/>
      <c r="M82" s="225"/>
      <c r="N82" s="223"/>
    </row>
    <row r="83" spans="1:14" ht="21" customHeight="1" x14ac:dyDescent="0.25">
      <c r="A83" s="170" t="s">
        <v>288</v>
      </c>
      <c r="C83" s="63" t="s">
        <v>361</v>
      </c>
      <c r="E83" s="207">
        <v>5569684876</v>
      </c>
      <c r="F83" s="207"/>
      <c r="G83" s="207">
        <v>17019549249</v>
      </c>
      <c r="I83" s="234"/>
      <c r="J83" s="224"/>
      <c r="K83" s="234"/>
      <c r="L83" s="228"/>
      <c r="M83" s="225"/>
      <c r="N83" s="223"/>
    </row>
    <row r="84" spans="1:14" ht="21" customHeight="1" x14ac:dyDescent="0.25">
      <c r="A84" s="170" t="s">
        <v>288</v>
      </c>
      <c r="C84" s="63" t="s">
        <v>363</v>
      </c>
      <c r="E84" s="207">
        <v>0</v>
      </c>
      <c r="F84" s="207"/>
      <c r="G84" s="207">
        <v>4219178082</v>
      </c>
      <c r="I84" s="234"/>
      <c r="J84" s="224"/>
      <c r="K84" s="234"/>
      <c r="L84" s="228"/>
      <c r="M84" s="225"/>
      <c r="N84" s="223"/>
    </row>
    <row r="85" spans="1:14" ht="21" customHeight="1" x14ac:dyDescent="0.25">
      <c r="A85" s="170" t="s">
        <v>364</v>
      </c>
      <c r="C85" s="63" t="s">
        <v>371</v>
      </c>
      <c r="E85" s="207">
        <v>16977808190</v>
      </c>
      <c r="F85" s="207"/>
      <c r="G85" s="207">
        <v>31772328710</v>
      </c>
      <c r="I85" s="234"/>
      <c r="J85" s="224"/>
      <c r="K85" s="234"/>
      <c r="L85" s="228"/>
      <c r="M85" s="225"/>
      <c r="N85" s="223"/>
    </row>
    <row r="86" spans="1:14" ht="21" customHeight="1" x14ac:dyDescent="0.25">
      <c r="A86" s="170" t="s">
        <v>249</v>
      </c>
      <c r="C86" s="63" t="s">
        <v>373</v>
      </c>
      <c r="E86" s="207">
        <v>4291068502</v>
      </c>
      <c r="F86" s="207"/>
      <c r="G86" s="207">
        <v>6291287671</v>
      </c>
      <c r="I86" s="234"/>
      <c r="J86" s="224"/>
      <c r="K86" s="234"/>
      <c r="L86" s="228"/>
      <c r="M86" s="225"/>
      <c r="N86" s="223"/>
    </row>
    <row r="87" spans="1:14" ht="21" customHeight="1" x14ac:dyDescent="0.25">
      <c r="A87" s="170" t="s">
        <v>288</v>
      </c>
      <c r="C87" s="63" t="s">
        <v>375</v>
      </c>
      <c r="E87" s="207">
        <v>6023339314</v>
      </c>
      <c r="F87" s="207"/>
      <c r="G87" s="207">
        <v>7630024237</v>
      </c>
      <c r="I87" s="234"/>
      <c r="J87" s="224"/>
      <c r="K87" s="234"/>
      <c r="L87" s="228"/>
      <c r="M87" s="225"/>
      <c r="N87" s="223"/>
    </row>
    <row r="88" spans="1:14" ht="21" customHeight="1" x14ac:dyDescent="0.25">
      <c r="A88" s="170" t="s">
        <v>249</v>
      </c>
      <c r="C88" s="63" t="s">
        <v>377</v>
      </c>
      <c r="E88" s="207">
        <v>22463027398</v>
      </c>
      <c r="F88" s="207"/>
      <c r="G88" s="207">
        <v>27360753418</v>
      </c>
      <c r="I88" s="234"/>
      <c r="J88" s="224"/>
      <c r="K88" s="234"/>
      <c r="L88" s="228"/>
      <c r="M88" s="225"/>
      <c r="N88" s="223"/>
    </row>
    <row r="89" spans="1:14" ht="21" customHeight="1" x14ac:dyDescent="0.25">
      <c r="A89" s="170" t="s">
        <v>255</v>
      </c>
      <c r="C89" s="63" t="s">
        <v>402</v>
      </c>
      <c r="E89" s="207">
        <v>5912400810</v>
      </c>
      <c r="F89" s="207"/>
      <c r="G89" s="207">
        <v>5912400810</v>
      </c>
      <c r="I89" s="234"/>
      <c r="J89" s="224"/>
      <c r="K89" s="234"/>
      <c r="L89" s="228"/>
      <c r="M89" s="225"/>
      <c r="N89" s="223"/>
    </row>
    <row r="90" spans="1:14" ht="21" customHeight="1" x14ac:dyDescent="0.25">
      <c r="A90" s="170" t="s">
        <v>288</v>
      </c>
      <c r="C90" s="63" t="s">
        <v>404</v>
      </c>
      <c r="E90" s="207">
        <v>2744876695</v>
      </c>
      <c r="F90" s="207"/>
      <c r="G90" s="207">
        <v>2744876695</v>
      </c>
      <c r="I90" s="234"/>
      <c r="J90" s="224"/>
      <c r="K90" s="234"/>
      <c r="L90" s="228"/>
      <c r="M90" s="225"/>
      <c r="N90" s="223"/>
    </row>
    <row r="91" spans="1:14" ht="21" customHeight="1" x14ac:dyDescent="0.25">
      <c r="A91" s="170" t="s">
        <v>281</v>
      </c>
      <c r="C91" s="63" t="s">
        <v>406</v>
      </c>
      <c r="E91" s="207">
        <v>3011671216</v>
      </c>
      <c r="F91" s="207"/>
      <c r="G91" s="207">
        <v>3011671216</v>
      </c>
      <c r="I91" s="234"/>
      <c r="J91" s="224"/>
      <c r="K91" s="234"/>
      <c r="L91" s="228"/>
      <c r="M91" s="225"/>
      <c r="N91" s="223"/>
    </row>
    <row r="92" spans="1:14" ht="21" customHeight="1" x14ac:dyDescent="0.25">
      <c r="A92" s="170" t="s">
        <v>255</v>
      </c>
      <c r="C92" s="63" t="s">
        <v>407</v>
      </c>
      <c r="E92" s="207">
        <v>1025753420</v>
      </c>
      <c r="F92" s="207"/>
      <c r="G92" s="207">
        <v>1025753420</v>
      </c>
      <c r="I92" s="234"/>
      <c r="J92" s="224"/>
      <c r="K92" s="234"/>
      <c r="L92" s="229"/>
      <c r="M92" s="225"/>
      <c r="N92" s="223"/>
    </row>
    <row r="93" spans="1:14" ht="21" customHeight="1" x14ac:dyDescent="0.25">
      <c r="A93" s="170" t="s">
        <v>255</v>
      </c>
      <c r="C93" s="63" t="s">
        <v>409</v>
      </c>
      <c r="E93" s="207">
        <v>1323961629</v>
      </c>
      <c r="F93" s="207"/>
      <c r="G93" s="207">
        <v>1323961629</v>
      </c>
      <c r="I93" s="234"/>
      <c r="J93" s="224"/>
      <c r="K93" s="234"/>
      <c r="L93" s="229"/>
      <c r="M93" s="225"/>
      <c r="N93" s="223"/>
    </row>
    <row r="94" spans="1:14" ht="21" customHeight="1" x14ac:dyDescent="0.25">
      <c r="A94" s="170" t="s">
        <v>232</v>
      </c>
      <c r="C94" s="63" t="s">
        <v>410</v>
      </c>
      <c r="E94" s="207">
        <v>394520544</v>
      </c>
      <c r="F94" s="207"/>
      <c r="G94" s="207">
        <v>394520544</v>
      </c>
      <c r="I94" s="234"/>
      <c r="J94" s="224"/>
      <c r="K94" s="234"/>
      <c r="L94" s="229"/>
      <c r="M94" s="225"/>
      <c r="N94" s="223"/>
    </row>
    <row r="95" spans="1:14" ht="21" customHeight="1" x14ac:dyDescent="0.25">
      <c r="A95" s="170" t="s">
        <v>288</v>
      </c>
      <c r="C95" s="63" t="s">
        <v>412</v>
      </c>
      <c r="E95" s="207">
        <v>6410958892</v>
      </c>
      <c r="F95" s="207"/>
      <c r="G95" s="207">
        <v>6410958892</v>
      </c>
      <c r="I95" s="234"/>
      <c r="J95" s="224"/>
      <c r="K95" s="234"/>
      <c r="L95" s="229"/>
      <c r="M95" s="225"/>
      <c r="N95" s="223"/>
    </row>
    <row r="96" spans="1:14" ht="21" customHeight="1" x14ac:dyDescent="0.25">
      <c r="A96" s="170" t="s">
        <v>249</v>
      </c>
      <c r="C96" s="63" t="s">
        <v>414</v>
      </c>
      <c r="E96" s="207">
        <v>905611068</v>
      </c>
      <c r="F96" s="207"/>
      <c r="G96" s="207">
        <v>905611068</v>
      </c>
      <c r="I96" s="234"/>
      <c r="J96" s="224"/>
      <c r="K96" s="234"/>
      <c r="L96" s="229"/>
      <c r="M96" s="225"/>
      <c r="N96" s="223"/>
    </row>
    <row r="97" spans="1:15" ht="21" customHeight="1" x14ac:dyDescent="0.25">
      <c r="A97" s="170" t="s">
        <v>416</v>
      </c>
      <c r="C97" s="63" t="s">
        <v>417</v>
      </c>
      <c r="E97" s="207">
        <v>1476603616</v>
      </c>
      <c r="F97" s="207"/>
      <c r="G97" s="207">
        <v>1476603616</v>
      </c>
      <c r="I97" s="234"/>
      <c r="J97" s="224"/>
      <c r="K97" s="234"/>
      <c r="L97" s="229"/>
      <c r="M97" s="225"/>
      <c r="N97" s="223"/>
    </row>
    <row r="98" spans="1:15" ht="21" customHeight="1" x14ac:dyDescent="0.25">
      <c r="A98" s="170" t="s">
        <v>416</v>
      </c>
      <c r="C98" s="63" t="s">
        <v>419</v>
      </c>
      <c r="E98" s="207">
        <v>4061577205</v>
      </c>
      <c r="F98" s="207"/>
      <c r="G98" s="207">
        <v>4061577205</v>
      </c>
      <c r="I98" s="234"/>
      <c r="J98" s="224"/>
      <c r="K98" s="234"/>
      <c r="L98" s="229"/>
      <c r="M98" s="225"/>
      <c r="N98" s="223"/>
    </row>
    <row r="99" spans="1:15" ht="21" customHeight="1" x14ac:dyDescent="0.25">
      <c r="A99" s="170" t="s">
        <v>255</v>
      </c>
      <c r="C99" s="63" t="s">
        <v>421</v>
      </c>
      <c r="E99" s="207">
        <v>2588350681</v>
      </c>
      <c r="F99" s="207"/>
      <c r="G99" s="207">
        <v>2588350681</v>
      </c>
      <c r="I99" s="234"/>
      <c r="J99" s="224"/>
      <c r="K99" s="234"/>
      <c r="L99" s="229"/>
      <c r="M99" s="225"/>
      <c r="N99" s="223"/>
    </row>
    <row r="100" spans="1:15" ht="21" customHeight="1" x14ac:dyDescent="0.25">
      <c r="A100" s="170" t="s">
        <v>288</v>
      </c>
      <c r="C100" s="63" t="s">
        <v>422</v>
      </c>
      <c r="E100" s="207">
        <v>4728328764</v>
      </c>
      <c r="F100" s="207"/>
      <c r="G100" s="207">
        <v>4728328764</v>
      </c>
      <c r="J100" s="129"/>
      <c r="N100" s="223"/>
      <c r="O100" s="226"/>
    </row>
    <row r="101" spans="1:15" ht="21" customHeight="1" x14ac:dyDescent="0.25">
      <c r="A101" s="170" t="s">
        <v>255</v>
      </c>
      <c r="C101" s="63" t="s">
        <v>423</v>
      </c>
      <c r="E101" s="207">
        <v>477567120</v>
      </c>
      <c r="F101" s="207"/>
      <c r="G101" s="207">
        <v>477567120</v>
      </c>
      <c r="N101" s="223"/>
    </row>
    <row r="102" spans="1:15" ht="21" customHeight="1" x14ac:dyDescent="0.25">
      <c r="A102" s="170" t="s">
        <v>416</v>
      </c>
      <c r="C102" s="63" t="s">
        <v>424</v>
      </c>
      <c r="E102" s="207">
        <v>970694136</v>
      </c>
      <c r="F102" s="207"/>
      <c r="G102" s="207">
        <v>970694136</v>
      </c>
      <c r="N102" s="223"/>
    </row>
    <row r="103" spans="1:15" ht="21" customHeight="1" x14ac:dyDescent="0.25">
      <c r="A103" s="170" t="s">
        <v>281</v>
      </c>
      <c r="C103" s="63" t="s">
        <v>426</v>
      </c>
      <c r="E103" s="207">
        <v>127123287</v>
      </c>
      <c r="F103" s="207"/>
      <c r="G103" s="207">
        <v>127123287</v>
      </c>
      <c r="N103" s="223"/>
    </row>
    <row r="104" spans="1:15" s="129" customFormat="1" ht="21" customHeight="1" x14ac:dyDescent="0.25">
      <c r="A104" s="171"/>
      <c r="E104" s="28">
        <f>SUM(E81:E103)</f>
        <v>164643079632</v>
      </c>
      <c r="G104" s="28">
        <f>SUM(G81:G103)</f>
        <v>1031016390521</v>
      </c>
      <c r="I104" s="236"/>
      <c r="J104" s="63"/>
      <c r="K104" s="236"/>
      <c r="L104" s="227"/>
      <c r="M104" s="63"/>
      <c r="N104" s="223"/>
    </row>
    <row r="105" spans="1:15" ht="21" customHeight="1" x14ac:dyDescent="0.25">
      <c r="A105" s="303"/>
      <c r="B105" s="303"/>
      <c r="C105" s="303"/>
      <c r="D105" s="303"/>
      <c r="E105" s="303"/>
      <c r="F105" s="303"/>
      <c r="G105" s="303"/>
      <c r="H105" s="248"/>
      <c r="I105" s="234"/>
      <c r="J105" s="224"/>
      <c r="K105" s="234"/>
      <c r="L105" s="228"/>
      <c r="M105" s="225"/>
      <c r="N105" s="223"/>
    </row>
    <row r="106" spans="1:15" ht="21" customHeight="1" x14ac:dyDescent="0.25">
      <c r="A106" s="303"/>
      <c r="B106" s="303"/>
      <c r="C106" s="303"/>
      <c r="D106" s="303"/>
      <c r="E106" s="303"/>
      <c r="F106" s="303"/>
      <c r="G106" s="303"/>
      <c r="H106" s="248"/>
      <c r="I106" s="234"/>
      <c r="J106" s="224"/>
      <c r="K106" s="234"/>
      <c r="L106" s="228"/>
      <c r="M106" s="225"/>
      <c r="N106" s="223"/>
    </row>
    <row r="107" spans="1:15" ht="21" customHeight="1" x14ac:dyDescent="0.25">
      <c r="A107" s="303"/>
      <c r="B107" s="303"/>
      <c r="C107" s="303"/>
      <c r="D107" s="303"/>
      <c r="E107" s="303"/>
      <c r="F107" s="303"/>
      <c r="G107" s="303"/>
      <c r="H107" s="248"/>
      <c r="I107" s="234"/>
      <c r="J107" s="224"/>
      <c r="K107" s="234"/>
      <c r="L107" s="228"/>
      <c r="M107" s="225"/>
      <c r="N107" s="223"/>
    </row>
    <row r="108" spans="1:15" ht="21" customHeight="1" x14ac:dyDescent="0.25">
      <c r="A108" s="169"/>
      <c r="B108" s="248"/>
      <c r="C108" s="248"/>
      <c r="D108" s="248"/>
      <c r="E108" s="205"/>
      <c r="F108" s="248"/>
      <c r="G108" s="205"/>
      <c r="H108" s="248"/>
      <c r="I108" s="234"/>
      <c r="J108" s="224"/>
      <c r="K108" s="234"/>
      <c r="L108" s="228"/>
      <c r="M108" s="225"/>
      <c r="N108" s="223"/>
    </row>
    <row r="109" spans="1:15" ht="21" customHeight="1" x14ac:dyDescent="0.25">
      <c r="E109" s="207"/>
      <c r="F109" s="207"/>
      <c r="G109" s="207"/>
      <c r="I109" s="234"/>
      <c r="J109" s="224"/>
      <c r="K109" s="234"/>
      <c r="L109" s="228"/>
      <c r="M109" s="225"/>
      <c r="N109" s="223"/>
    </row>
    <row r="110" spans="1:15" ht="21" customHeight="1" x14ac:dyDescent="0.25">
      <c r="E110" s="207"/>
      <c r="F110" s="207"/>
      <c r="G110" s="207"/>
      <c r="I110" s="234"/>
      <c r="J110" s="224"/>
      <c r="K110" s="234"/>
      <c r="L110" s="228"/>
      <c r="M110" s="225"/>
      <c r="N110" s="223"/>
    </row>
  </sheetData>
  <mergeCells count="19">
    <mergeCell ref="A40:G40"/>
    <mergeCell ref="A41:G41"/>
    <mergeCell ref="A42:G42"/>
    <mergeCell ref="G7"/>
    <mergeCell ref="A1:G1"/>
    <mergeCell ref="A2:G2"/>
    <mergeCell ref="A3:G3"/>
    <mergeCell ref="A5:G5"/>
    <mergeCell ref="A7"/>
    <mergeCell ref="C7"/>
    <mergeCell ref="A6:C6"/>
    <mergeCell ref="E7"/>
    <mergeCell ref="E6:F6"/>
    <mergeCell ref="A106:G106"/>
    <mergeCell ref="A107:G107"/>
    <mergeCell ref="A78:G78"/>
    <mergeCell ref="A79:G79"/>
    <mergeCell ref="A80:G80"/>
    <mergeCell ref="A105:G105"/>
  </mergeCells>
  <conditionalFormatting sqref="L111:M1048576 L1:M7 L27:M77">
    <cfRule type="duplicateValues" dxfId="7" priority="11"/>
    <cfRule type="duplicateValues" dxfId="6" priority="12"/>
  </conditionalFormatting>
  <conditionalFormatting sqref="L8:M26">
    <cfRule type="duplicateValues" dxfId="5" priority="7"/>
    <cfRule type="duplicateValues" dxfId="4" priority="8"/>
  </conditionalFormatting>
  <conditionalFormatting sqref="L78:M81">
    <cfRule type="duplicateValues" dxfId="3" priority="1"/>
    <cfRule type="duplicateValues" dxfId="2" priority="2"/>
  </conditionalFormatting>
  <conditionalFormatting sqref="L82:M110">
    <cfRule type="duplicateValues" dxfId="1" priority="17"/>
    <cfRule type="duplicateValues" dxfId="0" priority="18"/>
  </conditionalFormatting>
  <printOptions horizontalCentered="1"/>
  <pageMargins left="0" right="0" top="0.39370078740157499" bottom="0.74803149606299202" header="0" footer="0.196850393700787"/>
  <pageSetup paperSize="9" scale="65" firstPageNumber="17" orientation="landscape" useFirstPageNumber="1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X46"/>
  <sheetViews>
    <sheetView rightToLeft="1" tabSelected="1" view="pageBreakPreview" zoomScale="50" zoomScaleNormal="70" zoomScaleSheetLayoutView="50" zoomScalePageLayoutView="80" workbookViewId="0">
      <selection activeCell="Q27" sqref="Q27"/>
    </sheetView>
  </sheetViews>
  <sheetFormatPr defaultColWidth="9.140625" defaultRowHeight="18.75" x14ac:dyDescent="0.45"/>
  <cols>
    <col min="1" max="1" width="38.5703125" style="4" customWidth="1"/>
    <col min="2" max="2" width="1" style="4" customWidth="1"/>
    <col min="3" max="3" width="16.7109375" style="4" customWidth="1"/>
    <col min="4" max="4" width="1" style="4" customWidth="1"/>
    <col min="5" max="5" width="23.7109375" style="4" customWidth="1"/>
    <col min="6" max="6" width="1" style="4" customWidth="1"/>
    <col min="7" max="7" width="10.5703125" style="4" bestFit="1" customWidth="1"/>
    <col min="8" max="11" width="9.140625" style="4"/>
    <col min="12" max="12" width="17.85546875" style="4" bestFit="1" customWidth="1"/>
    <col min="13" max="13" width="9.140625" style="4"/>
    <col min="14" max="14" width="12.140625" style="4" bestFit="1" customWidth="1"/>
    <col min="15" max="23" width="9.140625" style="4"/>
    <col min="24" max="24" width="11.85546875" style="4" bestFit="1" customWidth="1"/>
    <col min="25" max="26" width="9.140625" style="4"/>
    <col min="27" max="27" width="0" style="4" hidden="1" customWidth="1"/>
    <col min="28" max="16384" width="9.140625" style="4"/>
  </cols>
  <sheetData>
    <row r="1" spans="1:24" ht="21" x14ac:dyDescent="0.45">
      <c r="A1" s="260" t="str">
        <f>'سود اوراق بهادار و سپرده بانکی '!A1:S1</f>
        <v>صندوق سرمایه‌گذاری آوای فردای زاگرس</v>
      </c>
      <c r="B1" s="260"/>
      <c r="C1" s="260"/>
      <c r="D1" s="260"/>
      <c r="E1" s="260"/>
    </row>
    <row r="2" spans="1:24" ht="21" x14ac:dyDescent="0.45">
      <c r="A2" s="260" t="s">
        <v>437</v>
      </c>
      <c r="B2" s="260"/>
      <c r="C2" s="260"/>
      <c r="D2" s="260"/>
      <c r="E2" s="260"/>
    </row>
    <row r="3" spans="1:24" ht="21" x14ac:dyDescent="0.45">
      <c r="A3" s="260" t="str">
        <f>سهام!A3</f>
        <v>برای ماه منتهی به 1401/05/31</v>
      </c>
      <c r="B3" s="260"/>
      <c r="C3" s="260"/>
      <c r="D3" s="260"/>
      <c r="E3" s="260"/>
    </row>
    <row r="4" spans="1:24" ht="21" x14ac:dyDescent="0.45">
      <c r="A4" s="307" t="s">
        <v>82</v>
      </c>
      <c r="B4" s="307"/>
      <c r="C4" s="307"/>
      <c r="D4" s="307"/>
      <c r="E4" s="307"/>
    </row>
    <row r="5" spans="1:24" ht="21" x14ac:dyDescent="0.45">
      <c r="A5" s="262" t="s">
        <v>67</v>
      </c>
      <c r="C5" s="261" t="s">
        <v>44</v>
      </c>
      <c r="E5" s="261" t="str">
        <f>سهام!Q6</f>
        <v>1401/05/31</v>
      </c>
    </row>
    <row r="6" spans="1:24" ht="21" x14ac:dyDescent="0.45">
      <c r="A6" s="261" t="s">
        <v>67</v>
      </c>
      <c r="C6" s="261" t="s">
        <v>39</v>
      </c>
      <c r="E6" s="261" t="s">
        <v>39</v>
      </c>
      <c r="G6" s="5"/>
    </row>
    <row r="7" spans="1:24" ht="22.5" x14ac:dyDescent="0.45">
      <c r="A7" s="170" t="s">
        <v>85</v>
      </c>
      <c r="C7" s="41">
        <v>6759134</v>
      </c>
      <c r="E7" s="135">
        <v>78913043</v>
      </c>
      <c r="F7" s="4">
        <v>876427</v>
      </c>
      <c r="G7" s="5"/>
    </row>
    <row r="8" spans="1:24" ht="22.5" x14ac:dyDescent="0.45">
      <c r="A8" s="170" t="s">
        <v>148</v>
      </c>
      <c r="C8" s="41">
        <v>0</v>
      </c>
      <c r="E8" s="135">
        <v>183901514</v>
      </c>
      <c r="G8" s="5"/>
    </row>
    <row r="9" spans="1:24" ht="20.25" x14ac:dyDescent="0.45">
      <c r="A9" s="170" t="s">
        <v>88</v>
      </c>
      <c r="C9" s="135">
        <v>21200310</v>
      </c>
      <c r="E9" s="135">
        <v>2070623410</v>
      </c>
      <c r="F9" s="5">
        <v>1135151370</v>
      </c>
      <c r="G9" s="5"/>
      <c r="H9" s="5"/>
      <c r="J9" s="5"/>
      <c r="L9" s="5"/>
      <c r="N9" s="5"/>
      <c r="P9" s="5"/>
      <c r="R9" s="5"/>
      <c r="T9" s="5"/>
      <c r="V9" s="3"/>
      <c r="W9" s="5"/>
      <c r="X9" s="5"/>
    </row>
    <row r="10" spans="1:24" ht="21" x14ac:dyDescent="0.55000000000000004">
      <c r="A10" s="48" t="s">
        <v>63</v>
      </c>
      <c r="C10" s="92">
        <f>SUM(C7:C9)</f>
        <v>27959444</v>
      </c>
      <c r="D10" s="48"/>
      <c r="E10" s="92">
        <f>SUM(E7:E9)</f>
        <v>2333437967</v>
      </c>
      <c r="F10" s="5"/>
      <c r="H10" s="5"/>
      <c r="J10" s="5"/>
      <c r="L10" s="5"/>
      <c r="N10" s="5"/>
      <c r="P10" s="5"/>
      <c r="R10" s="5"/>
      <c r="T10" s="5"/>
      <c r="V10" s="3"/>
      <c r="W10" s="5"/>
      <c r="X10" s="5"/>
    </row>
    <row r="11" spans="1:24" ht="21" x14ac:dyDescent="0.55000000000000004">
      <c r="A11" s="48"/>
      <c r="C11" s="5"/>
      <c r="E11" s="5"/>
      <c r="F11" s="5"/>
      <c r="H11" s="5"/>
      <c r="J11" s="5"/>
      <c r="L11" s="5"/>
      <c r="N11" s="5"/>
      <c r="P11" s="5"/>
      <c r="R11" s="5"/>
      <c r="T11" s="5"/>
      <c r="V11" s="3"/>
      <c r="W11" s="5"/>
      <c r="X11" s="5"/>
    </row>
    <row r="12" spans="1:24" ht="21" x14ac:dyDescent="0.55000000000000004">
      <c r="A12" s="48"/>
      <c r="C12" s="5"/>
      <c r="E12" s="5"/>
      <c r="F12" s="5"/>
      <c r="H12" s="5"/>
      <c r="J12" s="5"/>
      <c r="L12" s="5"/>
      <c r="N12" s="5"/>
      <c r="P12" s="5"/>
      <c r="R12" s="5"/>
      <c r="T12" s="5"/>
      <c r="V12" s="3"/>
      <c r="W12" s="5"/>
      <c r="X12" s="5"/>
    </row>
    <row r="13" spans="1:24" ht="21" x14ac:dyDescent="0.55000000000000004">
      <c r="A13" s="48"/>
      <c r="C13" s="5"/>
      <c r="E13" s="5"/>
      <c r="F13" s="5"/>
      <c r="H13" s="5"/>
      <c r="J13" s="5"/>
      <c r="L13" s="5"/>
      <c r="N13" s="5"/>
      <c r="P13" s="5"/>
      <c r="R13" s="5"/>
      <c r="T13" s="5"/>
      <c r="V13" s="3"/>
      <c r="W13" s="5"/>
      <c r="X13" s="5"/>
    </row>
    <row r="14" spans="1:24" ht="21" x14ac:dyDescent="0.55000000000000004">
      <c r="A14" s="48"/>
      <c r="C14" s="5"/>
      <c r="E14" s="5"/>
      <c r="F14" s="5"/>
      <c r="H14" s="5"/>
      <c r="J14" s="5"/>
      <c r="L14" s="5"/>
      <c r="N14" s="50"/>
      <c r="P14" s="5"/>
      <c r="R14" s="5"/>
      <c r="T14" s="5"/>
      <c r="V14" s="3"/>
      <c r="W14" s="5"/>
      <c r="X14" s="5"/>
    </row>
    <row r="15" spans="1:24" ht="21" x14ac:dyDescent="0.55000000000000004">
      <c r="A15" s="48"/>
      <c r="C15" s="5"/>
      <c r="E15" s="5"/>
      <c r="F15" s="5"/>
      <c r="H15" s="5"/>
      <c r="J15" s="5"/>
      <c r="L15" s="5"/>
      <c r="N15" s="5"/>
      <c r="P15" s="5"/>
      <c r="R15" s="5"/>
      <c r="T15" s="5"/>
      <c r="V15" s="3"/>
      <c r="W15" s="5"/>
      <c r="X15" s="5"/>
    </row>
    <row r="16" spans="1:24" ht="21" x14ac:dyDescent="0.55000000000000004">
      <c r="A16" s="48"/>
      <c r="C16" s="5"/>
      <c r="E16" s="5"/>
      <c r="F16" s="5"/>
      <c r="H16" s="5"/>
      <c r="J16" s="5"/>
      <c r="L16" s="5"/>
      <c r="N16" s="5"/>
      <c r="P16" s="5"/>
      <c r="R16" s="5"/>
      <c r="T16" s="5"/>
      <c r="V16" s="3"/>
      <c r="W16" s="5"/>
      <c r="X16" s="5"/>
    </row>
    <row r="17" spans="1:24" ht="21" x14ac:dyDescent="0.55000000000000004">
      <c r="A17" s="48"/>
      <c r="C17" s="5"/>
      <c r="E17" s="5"/>
      <c r="F17" s="5"/>
      <c r="H17" s="5"/>
      <c r="J17" s="5"/>
      <c r="L17" s="5"/>
      <c r="N17" s="5"/>
      <c r="P17" s="5"/>
      <c r="R17" s="5"/>
      <c r="T17" s="5"/>
      <c r="V17" s="3"/>
      <c r="W17" s="5"/>
      <c r="X17" s="5"/>
    </row>
    <row r="18" spans="1:24" ht="21" x14ac:dyDescent="0.55000000000000004">
      <c r="A18" s="48"/>
      <c r="C18" s="5"/>
      <c r="E18" s="5"/>
      <c r="F18" s="5"/>
      <c r="H18" s="5"/>
      <c r="J18" s="5"/>
      <c r="L18" s="5"/>
      <c r="N18" s="5"/>
      <c r="P18" s="5"/>
      <c r="R18" s="5"/>
      <c r="T18" s="5"/>
      <c r="V18" s="3"/>
      <c r="W18" s="5"/>
      <c r="X18" s="5"/>
    </row>
    <row r="19" spans="1:24" ht="21" x14ac:dyDescent="0.55000000000000004">
      <c r="A19" s="48"/>
      <c r="C19" s="5"/>
      <c r="E19" s="5"/>
      <c r="F19" s="5"/>
      <c r="H19" s="5"/>
      <c r="J19" s="5"/>
      <c r="L19" s="5"/>
      <c r="N19" s="5"/>
      <c r="P19" s="5"/>
      <c r="R19" s="5"/>
      <c r="T19" s="5"/>
      <c r="V19" s="3"/>
      <c r="W19" s="5"/>
      <c r="X19" s="5"/>
    </row>
    <row r="20" spans="1:24" ht="21" x14ac:dyDescent="0.55000000000000004">
      <c r="A20" s="48"/>
      <c r="C20" s="5"/>
      <c r="E20" s="5"/>
      <c r="F20" s="5"/>
      <c r="H20" s="5"/>
      <c r="J20" s="5"/>
      <c r="L20" s="5"/>
      <c r="N20" s="5"/>
      <c r="P20" s="5"/>
      <c r="R20" s="5"/>
      <c r="T20" s="5"/>
      <c r="V20" s="3"/>
      <c r="W20" s="5"/>
      <c r="X20" s="5"/>
    </row>
    <row r="21" spans="1:24" ht="21" x14ac:dyDescent="0.55000000000000004">
      <c r="A21" s="48"/>
      <c r="C21" s="5"/>
      <c r="E21" s="5"/>
      <c r="F21" s="5"/>
      <c r="H21" s="5"/>
      <c r="J21" s="5"/>
      <c r="L21" s="5"/>
      <c r="N21" s="5"/>
      <c r="P21" s="5"/>
      <c r="R21" s="5"/>
      <c r="T21" s="5"/>
      <c r="V21" s="3"/>
      <c r="W21" s="5"/>
      <c r="X21" s="5"/>
    </row>
    <row r="22" spans="1:24" ht="21" x14ac:dyDescent="0.55000000000000004">
      <c r="A22" s="48"/>
      <c r="C22" s="5"/>
      <c r="E22" s="5"/>
      <c r="F22" s="5"/>
      <c r="H22" s="5"/>
      <c r="J22" s="5"/>
      <c r="L22" s="5"/>
      <c r="N22" s="5"/>
      <c r="P22" s="5"/>
      <c r="R22" s="5"/>
      <c r="T22" s="5"/>
      <c r="V22" s="3"/>
      <c r="W22" s="5"/>
      <c r="X22" s="5"/>
    </row>
    <row r="23" spans="1:24" ht="21" x14ac:dyDescent="0.55000000000000004">
      <c r="A23" s="48"/>
      <c r="C23" s="5"/>
      <c r="E23" s="5"/>
      <c r="F23" s="5"/>
      <c r="H23" s="5"/>
      <c r="J23" s="5"/>
      <c r="L23" s="5"/>
      <c r="N23" s="5"/>
      <c r="P23" s="5"/>
      <c r="R23" s="5"/>
      <c r="T23" s="5"/>
      <c r="V23" s="3"/>
      <c r="W23" s="5"/>
      <c r="X23" s="5"/>
    </row>
    <row r="24" spans="1:24" ht="21" x14ac:dyDescent="0.55000000000000004">
      <c r="A24" s="48"/>
      <c r="C24" s="5"/>
      <c r="E24" s="5"/>
      <c r="F24" s="5"/>
      <c r="H24" s="5"/>
      <c r="J24" s="5"/>
      <c r="L24" s="5"/>
      <c r="N24" s="5"/>
      <c r="P24" s="5"/>
      <c r="R24" s="5"/>
      <c r="T24" s="5"/>
      <c r="V24" s="3"/>
      <c r="W24" s="5"/>
      <c r="X24" s="5"/>
    </row>
    <row r="25" spans="1:24" ht="21" x14ac:dyDescent="0.55000000000000004">
      <c r="A25" s="48"/>
      <c r="C25" s="5"/>
      <c r="E25" s="5"/>
      <c r="F25" s="5"/>
      <c r="H25" s="5"/>
      <c r="J25" s="5"/>
      <c r="L25" s="5"/>
      <c r="N25" s="5"/>
      <c r="P25" s="5"/>
      <c r="R25" s="5"/>
      <c r="T25" s="5"/>
      <c r="V25" s="3"/>
      <c r="W25" s="5"/>
      <c r="X25" s="5"/>
    </row>
    <row r="26" spans="1:24" ht="21" x14ac:dyDescent="0.55000000000000004">
      <c r="A26" s="48"/>
      <c r="C26" s="5"/>
      <c r="E26" s="5"/>
      <c r="F26" s="5"/>
      <c r="H26" s="5"/>
      <c r="J26" s="5"/>
      <c r="L26" s="5"/>
      <c r="N26" s="5"/>
      <c r="P26" s="5"/>
      <c r="R26" s="5"/>
      <c r="T26" s="5"/>
      <c r="V26" s="3"/>
      <c r="W26" s="5"/>
      <c r="X26" s="5"/>
    </row>
    <row r="27" spans="1:24" ht="21" x14ac:dyDescent="0.55000000000000004">
      <c r="A27" s="48"/>
      <c r="C27" s="5"/>
      <c r="E27" s="5"/>
      <c r="F27" s="5"/>
      <c r="H27" s="5"/>
      <c r="J27" s="5"/>
      <c r="L27" s="5"/>
      <c r="N27" s="5"/>
      <c r="P27" s="5"/>
      <c r="R27" s="5"/>
      <c r="T27" s="5"/>
      <c r="V27" s="3"/>
      <c r="W27" s="5"/>
      <c r="X27" s="5"/>
    </row>
    <row r="28" spans="1:24" ht="21" x14ac:dyDescent="0.55000000000000004">
      <c r="A28" s="48"/>
      <c r="C28" s="5"/>
      <c r="E28" s="5"/>
      <c r="F28" s="5"/>
      <c r="H28" s="5"/>
      <c r="J28" s="5"/>
      <c r="L28" s="5"/>
      <c r="N28" s="5"/>
      <c r="P28" s="5"/>
      <c r="R28" s="5"/>
      <c r="T28" s="5"/>
      <c r="V28" s="3"/>
      <c r="W28" s="5"/>
      <c r="X28" s="5"/>
    </row>
    <row r="29" spans="1:24" ht="21" x14ac:dyDescent="0.55000000000000004">
      <c r="A29" s="48"/>
      <c r="C29" s="5"/>
      <c r="E29" s="5"/>
      <c r="F29" s="5"/>
      <c r="H29" s="5"/>
      <c r="J29" s="5"/>
      <c r="L29" s="5"/>
      <c r="N29" s="5"/>
      <c r="P29" s="5"/>
      <c r="R29" s="5"/>
      <c r="T29" s="5"/>
      <c r="V29" s="3"/>
      <c r="W29" s="5"/>
      <c r="X29" s="5"/>
    </row>
    <row r="30" spans="1:24" ht="21" x14ac:dyDescent="0.55000000000000004">
      <c r="A30" s="48"/>
      <c r="C30" s="5"/>
      <c r="E30" s="5"/>
      <c r="F30" s="5"/>
      <c r="H30" s="5"/>
      <c r="J30" s="5"/>
      <c r="L30" s="5"/>
      <c r="N30" s="5"/>
      <c r="P30" s="5"/>
      <c r="R30" s="5"/>
      <c r="T30" s="5"/>
      <c r="V30" s="3"/>
      <c r="W30" s="5"/>
      <c r="X30" s="5"/>
    </row>
    <row r="31" spans="1:24" ht="21" x14ac:dyDescent="0.55000000000000004">
      <c r="A31" s="48"/>
      <c r="C31" s="5"/>
      <c r="E31" s="5"/>
      <c r="F31" s="5"/>
      <c r="H31" s="5"/>
      <c r="J31" s="5"/>
      <c r="L31" s="5"/>
      <c r="N31" s="5"/>
      <c r="P31" s="5"/>
      <c r="R31" s="5"/>
      <c r="T31" s="5"/>
      <c r="V31" s="3"/>
      <c r="W31" s="5"/>
      <c r="X31" s="5"/>
    </row>
    <row r="32" spans="1:24" ht="21" x14ac:dyDescent="0.55000000000000004">
      <c r="A32" s="48"/>
      <c r="C32" s="5"/>
      <c r="E32" s="5"/>
      <c r="F32" s="5"/>
      <c r="H32" s="5"/>
      <c r="J32" s="5"/>
      <c r="L32" s="5"/>
      <c r="N32" s="5"/>
      <c r="P32" s="5"/>
      <c r="R32" s="5"/>
      <c r="T32" s="5"/>
      <c r="V32" s="3"/>
      <c r="W32" s="5"/>
      <c r="X32" s="5"/>
    </row>
    <row r="33" spans="1:24" ht="21" x14ac:dyDescent="0.55000000000000004">
      <c r="A33" s="48"/>
      <c r="C33" s="5"/>
      <c r="E33" s="5"/>
      <c r="F33" s="5"/>
      <c r="H33" s="5"/>
      <c r="J33" s="5"/>
      <c r="L33" s="5"/>
      <c r="N33" s="5"/>
      <c r="P33" s="5"/>
      <c r="R33" s="5"/>
      <c r="T33" s="5"/>
      <c r="V33" s="3"/>
      <c r="W33" s="5"/>
      <c r="X33" s="5"/>
    </row>
    <row r="34" spans="1:24" ht="21" x14ac:dyDescent="0.55000000000000004">
      <c r="A34" s="48"/>
      <c r="C34" s="5"/>
      <c r="F34" s="5"/>
      <c r="H34" s="5"/>
      <c r="J34" s="5"/>
      <c r="L34" s="5"/>
      <c r="N34" s="5"/>
      <c r="P34" s="5"/>
      <c r="R34" s="5"/>
      <c r="T34" s="5"/>
      <c r="V34" s="3"/>
      <c r="W34" s="5"/>
      <c r="X34" s="5"/>
    </row>
    <row r="35" spans="1:24" ht="21" x14ac:dyDescent="0.55000000000000004">
      <c r="A35" s="48"/>
      <c r="C35" s="5"/>
      <c r="E35" s="5"/>
      <c r="F35" s="5"/>
      <c r="H35" s="5"/>
      <c r="J35" s="5"/>
      <c r="L35" s="5"/>
      <c r="N35" s="5"/>
      <c r="P35" s="5"/>
      <c r="R35" s="5"/>
      <c r="T35" s="5"/>
      <c r="V35" s="3"/>
      <c r="W35" s="5"/>
      <c r="X35" s="5"/>
    </row>
    <row r="36" spans="1:24" ht="21" x14ac:dyDescent="0.55000000000000004">
      <c r="A36" s="48"/>
      <c r="C36" s="5"/>
      <c r="E36" s="5"/>
      <c r="F36" s="5"/>
      <c r="H36" s="5"/>
      <c r="J36" s="5"/>
      <c r="L36" s="5"/>
      <c r="N36" s="5"/>
      <c r="P36" s="5"/>
      <c r="R36" s="5"/>
      <c r="T36" s="5"/>
      <c r="V36" s="3"/>
      <c r="W36" s="5"/>
      <c r="X36" s="5"/>
    </row>
    <row r="37" spans="1:24" ht="21" x14ac:dyDescent="0.55000000000000004">
      <c r="A37" s="48"/>
      <c r="C37" s="5"/>
      <c r="E37" s="5"/>
      <c r="F37" s="5"/>
      <c r="H37" s="5"/>
      <c r="J37" s="5"/>
      <c r="L37" s="5"/>
      <c r="N37" s="5"/>
      <c r="P37" s="5"/>
      <c r="R37" s="5"/>
      <c r="T37" s="5"/>
      <c r="V37" s="3"/>
      <c r="W37" s="5"/>
      <c r="X37" s="5"/>
    </row>
    <row r="38" spans="1:24" ht="21" x14ac:dyDescent="0.55000000000000004">
      <c r="A38" s="48"/>
      <c r="C38" s="5"/>
      <c r="E38" s="5"/>
      <c r="F38" s="5"/>
      <c r="H38" s="5"/>
      <c r="J38" s="5"/>
      <c r="L38" s="5"/>
      <c r="N38" s="5"/>
      <c r="P38" s="5"/>
      <c r="R38" s="5"/>
      <c r="T38" s="5"/>
      <c r="V38" s="3"/>
      <c r="W38" s="5"/>
      <c r="X38" s="5"/>
    </row>
    <row r="39" spans="1:24" ht="21" x14ac:dyDescent="0.55000000000000004">
      <c r="A39" s="48"/>
      <c r="C39" s="5"/>
      <c r="E39" s="5"/>
      <c r="F39" s="5"/>
      <c r="H39" s="5"/>
      <c r="J39" s="5"/>
      <c r="L39" s="5"/>
      <c r="N39" s="5"/>
      <c r="P39" s="5"/>
      <c r="R39" s="5"/>
      <c r="T39" s="5"/>
      <c r="V39" s="3"/>
      <c r="W39" s="5"/>
      <c r="X39" s="5"/>
    </row>
    <row r="40" spans="1:24" ht="21" x14ac:dyDescent="0.55000000000000004">
      <c r="A40" s="48"/>
      <c r="C40" s="5"/>
      <c r="E40" s="5"/>
      <c r="F40" s="5"/>
      <c r="H40" s="5"/>
      <c r="J40" s="5"/>
      <c r="L40" s="5"/>
      <c r="N40" s="5"/>
      <c r="P40" s="5"/>
      <c r="R40" s="5"/>
      <c r="T40" s="5"/>
      <c r="V40" s="3"/>
      <c r="W40" s="5"/>
      <c r="X40" s="5"/>
    </row>
    <row r="41" spans="1:24" ht="21" x14ac:dyDescent="0.55000000000000004">
      <c r="A41" s="48"/>
      <c r="C41" s="5"/>
      <c r="E41" s="5"/>
      <c r="F41" s="5"/>
      <c r="H41" s="5"/>
      <c r="J41" s="5"/>
      <c r="L41" s="5"/>
      <c r="N41" s="5"/>
      <c r="P41" s="5"/>
      <c r="R41" s="5"/>
      <c r="T41" s="5"/>
      <c r="V41" s="3"/>
      <c r="W41" s="5"/>
      <c r="X41" s="5"/>
    </row>
    <row r="42" spans="1:24" x14ac:dyDescent="0.45">
      <c r="R42" s="5"/>
      <c r="V42" s="3"/>
      <c r="W42" s="5"/>
      <c r="X42" s="5"/>
    </row>
    <row r="45" spans="1:24" x14ac:dyDescent="0.45">
      <c r="R45" s="5"/>
    </row>
    <row r="46" spans="1:24" x14ac:dyDescent="0.45">
      <c r="T46" s="5"/>
    </row>
  </sheetData>
  <mergeCells count="9">
    <mergeCell ref="A3:E3"/>
    <mergeCell ref="A2:E2"/>
    <mergeCell ref="A1:E1"/>
    <mergeCell ref="E6"/>
    <mergeCell ref="E5"/>
    <mergeCell ref="A5:A6"/>
    <mergeCell ref="C6"/>
    <mergeCell ref="C5"/>
    <mergeCell ref="A4:E4"/>
  </mergeCells>
  <printOptions horizontalCentered="1"/>
  <pageMargins left="0" right="0" top="0.39370078740157499" bottom="0.74803149606299202" header="0" footer="0.196850393700787"/>
  <pageSetup paperSize="9" firstPageNumber="19" orientation="landscape" useFirstPageNumber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59999389629810485"/>
  </sheetPr>
  <dimension ref="A1:AA51"/>
  <sheetViews>
    <sheetView rightToLeft="1" tabSelected="1" view="pageBreakPreview" zoomScale="70" zoomScaleNormal="70" zoomScaleSheetLayoutView="70" zoomScalePageLayoutView="50" workbookViewId="0">
      <selection activeCell="Q27" sqref="Q27"/>
    </sheetView>
  </sheetViews>
  <sheetFormatPr defaultColWidth="9.140625" defaultRowHeight="18.75" x14ac:dyDescent="0.45"/>
  <cols>
    <col min="1" max="1" width="30.7109375" style="4" bestFit="1" customWidth="1"/>
    <col min="2" max="2" width="1" style="4" customWidth="1"/>
    <col min="3" max="3" width="16" style="4" customWidth="1"/>
    <col min="4" max="4" width="1" style="4" customWidth="1"/>
    <col min="5" max="5" width="15.85546875" style="4" bestFit="1" customWidth="1"/>
    <col min="6" max="6" width="1" style="4" customWidth="1"/>
    <col min="7" max="7" width="15.5703125" style="4" bestFit="1" customWidth="1"/>
    <col min="8" max="8" width="1" style="4" customWidth="1"/>
    <col min="9" max="9" width="18.28515625" style="4" bestFit="1" customWidth="1"/>
    <col min="10" max="10" width="1" style="4" customWidth="1"/>
    <col min="11" max="11" width="13.140625" style="4" customWidth="1"/>
    <col min="12" max="12" width="1" style="4" customWidth="1"/>
    <col min="13" max="13" width="15.5703125" style="4" bestFit="1" customWidth="1"/>
    <col min="14" max="14" width="1" style="4" customWidth="1"/>
    <col min="15" max="15" width="17.85546875" style="4" bestFit="1" customWidth="1"/>
    <col min="16" max="16" width="4.140625" style="4" customWidth="1"/>
    <col min="17" max="17" width="9.140625" style="4" hidden="1" customWidth="1"/>
    <col min="18" max="26" width="9.140625" style="4"/>
    <col min="27" max="27" width="11.85546875" style="4" bestFit="1" customWidth="1"/>
    <col min="28" max="29" width="9.140625" style="4"/>
    <col min="30" max="30" width="0" style="4" hidden="1" customWidth="1"/>
    <col min="31" max="16384" width="9.140625" style="4"/>
  </cols>
  <sheetData>
    <row r="1" spans="1:27" ht="21" x14ac:dyDescent="0.45">
      <c r="A1" s="260" t="str">
        <f>سهام!A1</f>
        <v>صندوق سرمایه‌گذاری آوای فردای زاگرس</v>
      </c>
      <c r="B1" s="260"/>
      <c r="C1" s="260"/>
      <c r="D1" s="260"/>
      <c r="E1" s="260"/>
      <c r="F1" s="260"/>
      <c r="G1" s="260"/>
      <c r="H1" s="260"/>
      <c r="I1" s="260"/>
      <c r="J1" s="260"/>
      <c r="K1" s="260"/>
      <c r="L1" s="260"/>
      <c r="M1" s="260"/>
      <c r="N1" s="260"/>
    </row>
    <row r="2" spans="1:27" ht="21" x14ac:dyDescent="0.45">
      <c r="A2" s="260" t="s">
        <v>0</v>
      </c>
      <c r="B2" s="260"/>
      <c r="C2" s="260"/>
      <c r="D2" s="260"/>
      <c r="E2" s="260"/>
      <c r="F2" s="260"/>
      <c r="G2" s="260"/>
      <c r="H2" s="260"/>
      <c r="I2" s="260"/>
      <c r="J2" s="260"/>
      <c r="K2" s="260"/>
      <c r="L2" s="260"/>
      <c r="M2" s="260"/>
      <c r="N2" s="260"/>
    </row>
    <row r="3" spans="1:27" ht="21" x14ac:dyDescent="0.45">
      <c r="A3" s="260" t="str">
        <f>سهام!A3</f>
        <v>برای ماه منتهی به 1401/05/31</v>
      </c>
      <c r="B3" s="260"/>
      <c r="C3" s="260"/>
      <c r="D3" s="260"/>
      <c r="E3" s="260"/>
      <c r="F3" s="260"/>
      <c r="G3" s="260"/>
      <c r="H3" s="260"/>
      <c r="I3" s="260"/>
      <c r="J3" s="260"/>
      <c r="K3" s="260"/>
      <c r="L3" s="260"/>
      <c r="M3" s="260"/>
      <c r="N3" s="260"/>
    </row>
    <row r="4" spans="1:27" ht="21" x14ac:dyDescent="0.45">
      <c r="A4" s="29"/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</row>
    <row r="5" spans="1:27" ht="25.5" x14ac:dyDescent="0.45">
      <c r="A5" s="263" t="s">
        <v>72</v>
      </c>
      <c r="B5" s="263"/>
      <c r="C5" s="263"/>
      <c r="D5" s="263"/>
      <c r="E5" s="263"/>
      <c r="F5" s="263"/>
      <c r="G5" s="263"/>
    </row>
    <row r="6" spans="1:27" ht="21" x14ac:dyDescent="0.45">
      <c r="A6" s="262" t="s">
        <v>1</v>
      </c>
      <c r="C6" s="261" t="str">
        <f>سهام!C6</f>
        <v>1401/04/31</v>
      </c>
      <c r="D6" s="261"/>
      <c r="E6" s="261"/>
      <c r="F6" s="261"/>
      <c r="G6" s="261"/>
      <c r="H6" s="30"/>
      <c r="I6" s="261" t="str">
        <f>سهام!Q6</f>
        <v>1401/05/31</v>
      </c>
      <c r="J6" s="261"/>
      <c r="K6" s="261"/>
      <c r="L6" s="261"/>
      <c r="M6" s="261"/>
      <c r="N6" s="30"/>
      <c r="Q6" s="4" t="s">
        <v>111</v>
      </c>
    </row>
    <row r="7" spans="1:27" ht="21" x14ac:dyDescent="0.45">
      <c r="A7" s="261" t="s">
        <v>1</v>
      </c>
      <c r="C7" s="261" t="s">
        <v>13</v>
      </c>
      <c r="E7" s="261" t="s">
        <v>14</v>
      </c>
      <c r="G7" s="261" t="s">
        <v>15</v>
      </c>
      <c r="I7" s="261" t="s">
        <v>13</v>
      </c>
      <c r="K7" s="261" t="s">
        <v>14</v>
      </c>
      <c r="M7" s="261" t="s">
        <v>15</v>
      </c>
    </row>
    <row r="8" spans="1:27" ht="22.5" x14ac:dyDescent="0.55000000000000004">
      <c r="A8" s="48" t="s">
        <v>336</v>
      </c>
      <c r="C8" s="5">
        <v>110000000</v>
      </c>
      <c r="E8" s="5">
        <v>2458</v>
      </c>
      <c r="G8" s="4" t="s">
        <v>194</v>
      </c>
      <c r="I8" s="41">
        <v>110000000</v>
      </c>
      <c r="K8" s="5">
        <v>2458</v>
      </c>
      <c r="M8" s="4" t="s">
        <v>194</v>
      </c>
    </row>
    <row r="9" spans="1:27" ht="22.5" x14ac:dyDescent="0.55000000000000004">
      <c r="A9" s="48" t="s">
        <v>195</v>
      </c>
      <c r="C9" s="5">
        <v>125000000</v>
      </c>
      <c r="E9" s="5">
        <v>10755</v>
      </c>
      <c r="G9" s="4" t="s">
        <v>196</v>
      </c>
      <c r="I9" s="41">
        <v>125000000</v>
      </c>
      <c r="K9" s="5">
        <v>10755</v>
      </c>
      <c r="M9" s="4" t="s">
        <v>196</v>
      </c>
    </row>
    <row r="10" spans="1:27" ht="21.75" thickBot="1" x14ac:dyDescent="0.6">
      <c r="A10" s="48" t="s">
        <v>147</v>
      </c>
      <c r="C10" s="7">
        <f>SUM(C8:C9)</f>
        <v>235000000</v>
      </c>
      <c r="I10" s="7">
        <f>SUM(I8:I9)</f>
        <v>235000000</v>
      </c>
    </row>
    <row r="11" spans="1:27" ht="21.75" thickTop="1" x14ac:dyDescent="0.55000000000000004">
      <c r="A11" s="48"/>
      <c r="C11" s="5"/>
      <c r="E11" s="5"/>
      <c r="G11" s="5"/>
      <c r="I11" s="5"/>
      <c r="K11" s="5"/>
      <c r="M11" s="5"/>
      <c r="O11" s="5"/>
      <c r="Q11" s="5"/>
      <c r="S11" s="5"/>
      <c r="U11" s="5"/>
      <c r="W11" s="5"/>
      <c r="Y11" s="3"/>
      <c r="Z11" s="5"/>
      <c r="AA11" s="5"/>
    </row>
    <row r="12" spans="1:27" ht="21" x14ac:dyDescent="0.55000000000000004">
      <c r="A12" s="48"/>
      <c r="C12" s="5"/>
      <c r="E12" s="5"/>
      <c r="G12" s="5"/>
      <c r="I12" s="5"/>
      <c r="K12" s="5"/>
      <c r="M12" s="5"/>
      <c r="O12" s="5"/>
      <c r="Q12" s="5"/>
      <c r="S12" s="5"/>
      <c r="U12" s="5"/>
      <c r="W12" s="5"/>
      <c r="Y12" s="3"/>
      <c r="Z12" s="5"/>
      <c r="AA12" s="5"/>
    </row>
    <row r="13" spans="1:27" ht="21" x14ac:dyDescent="0.55000000000000004">
      <c r="A13" s="48"/>
      <c r="C13" s="5"/>
      <c r="E13" s="5"/>
      <c r="G13" s="5"/>
      <c r="I13" s="5"/>
      <c r="K13" s="5"/>
      <c r="M13" s="5"/>
      <c r="O13" s="5"/>
      <c r="Q13" s="5"/>
      <c r="S13" s="5"/>
      <c r="U13" s="5"/>
      <c r="W13" s="5"/>
      <c r="Y13" s="3"/>
      <c r="Z13" s="5"/>
      <c r="AA13" s="5"/>
    </row>
    <row r="14" spans="1:27" ht="21" x14ac:dyDescent="0.55000000000000004">
      <c r="A14" s="48"/>
      <c r="C14" s="5"/>
      <c r="E14" s="5"/>
      <c r="G14" s="5"/>
      <c r="I14" s="5"/>
      <c r="K14" s="5"/>
      <c r="M14" s="5"/>
      <c r="O14" s="5"/>
      <c r="Q14" s="5"/>
      <c r="S14" s="5"/>
      <c r="U14" s="5"/>
      <c r="W14" s="5"/>
      <c r="Y14" s="3"/>
      <c r="Z14" s="5"/>
      <c r="AA14" s="5"/>
    </row>
    <row r="15" spans="1:27" ht="21" x14ac:dyDescent="0.55000000000000004">
      <c r="A15" s="48"/>
      <c r="C15" s="5"/>
      <c r="E15" s="5"/>
      <c r="G15" s="5"/>
      <c r="I15" s="5"/>
      <c r="K15" s="5"/>
      <c r="M15" s="5"/>
      <c r="O15" s="5"/>
      <c r="Q15" s="5"/>
      <c r="S15" s="5"/>
      <c r="U15" s="5"/>
      <c r="W15" s="5"/>
      <c r="Y15" s="3"/>
      <c r="Z15" s="5"/>
      <c r="AA15" s="5"/>
    </row>
    <row r="16" spans="1:27" ht="21" x14ac:dyDescent="0.55000000000000004">
      <c r="A16" s="48"/>
      <c r="C16" s="5"/>
      <c r="E16" s="5"/>
      <c r="G16" s="5"/>
      <c r="I16" s="5"/>
      <c r="K16" s="5"/>
      <c r="M16" s="5"/>
      <c r="O16" s="5"/>
      <c r="Q16" s="5"/>
      <c r="S16" s="5"/>
      <c r="U16" s="5"/>
      <c r="W16" s="5"/>
      <c r="Y16" s="3"/>
      <c r="Z16" s="5"/>
      <c r="AA16" s="5"/>
    </row>
    <row r="17" spans="1:27" ht="21" x14ac:dyDescent="0.55000000000000004">
      <c r="A17" s="48"/>
      <c r="C17" s="5"/>
      <c r="E17" s="5"/>
      <c r="G17" s="5"/>
      <c r="I17" s="5"/>
      <c r="K17" s="5"/>
      <c r="M17" s="5"/>
      <c r="O17" s="5"/>
      <c r="Q17" s="5"/>
      <c r="S17" s="5"/>
      <c r="U17" s="5"/>
      <c r="W17" s="5"/>
      <c r="Y17" s="3"/>
      <c r="Z17" s="5"/>
      <c r="AA17" s="5"/>
    </row>
    <row r="18" spans="1:27" ht="21" x14ac:dyDescent="0.55000000000000004">
      <c r="A18" s="48"/>
      <c r="C18" s="5"/>
      <c r="E18" s="5"/>
      <c r="G18" s="5"/>
      <c r="I18" s="5"/>
      <c r="K18" s="5"/>
      <c r="M18" s="5"/>
      <c r="O18" s="5"/>
      <c r="Q18" s="5"/>
      <c r="S18" s="5"/>
      <c r="U18" s="5"/>
      <c r="W18" s="5"/>
      <c r="Y18" s="3"/>
      <c r="Z18" s="5"/>
      <c r="AA18" s="5"/>
    </row>
    <row r="19" spans="1:27" ht="21" x14ac:dyDescent="0.55000000000000004">
      <c r="A19" s="48"/>
      <c r="C19" s="5"/>
      <c r="E19" s="5"/>
      <c r="G19" s="5"/>
      <c r="I19" s="5"/>
      <c r="K19" s="5"/>
      <c r="M19" s="5"/>
      <c r="O19" s="5"/>
      <c r="Q19" s="5"/>
      <c r="S19" s="5"/>
      <c r="U19" s="5"/>
      <c r="W19" s="5"/>
      <c r="Y19" s="3"/>
      <c r="Z19" s="5"/>
      <c r="AA19" s="5"/>
    </row>
    <row r="20" spans="1:27" ht="21" x14ac:dyDescent="0.55000000000000004">
      <c r="A20" s="48"/>
      <c r="C20" s="5"/>
      <c r="E20" s="5"/>
      <c r="G20" s="5"/>
      <c r="I20" s="5"/>
      <c r="K20" s="5"/>
      <c r="M20" s="5"/>
      <c r="O20" s="5"/>
      <c r="Q20" s="5"/>
      <c r="S20" s="5"/>
      <c r="U20" s="5"/>
      <c r="W20" s="5"/>
      <c r="Y20" s="3"/>
      <c r="Z20" s="5"/>
      <c r="AA20" s="5"/>
    </row>
    <row r="21" spans="1:27" ht="21" x14ac:dyDescent="0.55000000000000004">
      <c r="A21" s="48"/>
      <c r="C21" s="5"/>
      <c r="E21" s="5"/>
      <c r="G21" s="5"/>
      <c r="I21" s="5"/>
      <c r="K21" s="5"/>
      <c r="M21" s="5"/>
      <c r="O21" s="5"/>
      <c r="Q21" s="5"/>
      <c r="S21" s="5"/>
      <c r="U21" s="5"/>
      <c r="W21" s="5"/>
      <c r="Y21" s="3"/>
      <c r="Z21" s="5"/>
      <c r="AA21" s="5"/>
    </row>
    <row r="22" spans="1:27" ht="21" x14ac:dyDescent="0.55000000000000004">
      <c r="A22" s="48"/>
      <c r="C22" s="5"/>
      <c r="E22" s="5"/>
      <c r="G22" s="5"/>
      <c r="I22" s="5"/>
      <c r="K22" s="5"/>
      <c r="M22" s="5"/>
      <c r="O22" s="5"/>
      <c r="Q22" s="5"/>
      <c r="S22" s="5"/>
      <c r="U22" s="5"/>
      <c r="W22" s="5"/>
      <c r="Y22" s="3"/>
      <c r="Z22" s="5"/>
      <c r="AA22" s="5"/>
    </row>
    <row r="23" spans="1:27" ht="21" x14ac:dyDescent="0.55000000000000004">
      <c r="A23" s="48"/>
      <c r="C23" s="5"/>
      <c r="E23" s="5"/>
      <c r="G23" s="5"/>
      <c r="I23" s="5"/>
      <c r="K23" s="5"/>
      <c r="M23" s="5"/>
      <c r="O23" s="5"/>
      <c r="Q23" s="5"/>
      <c r="S23" s="5"/>
      <c r="U23" s="5"/>
      <c r="W23" s="5"/>
      <c r="Y23" s="3"/>
      <c r="Z23" s="5"/>
      <c r="AA23" s="5"/>
    </row>
    <row r="24" spans="1:27" ht="21" x14ac:dyDescent="0.55000000000000004">
      <c r="A24" s="48"/>
      <c r="C24" s="5"/>
      <c r="E24" s="5"/>
      <c r="G24" s="5"/>
      <c r="I24" s="5"/>
      <c r="K24" s="5"/>
      <c r="M24" s="5"/>
      <c r="O24" s="5"/>
      <c r="Q24" s="5"/>
      <c r="S24" s="5"/>
      <c r="U24" s="5"/>
      <c r="W24" s="5"/>
      <c r="Y24" s="3"/>
      <c r="Z24" s="5"/>
      <c r="AA24" s="5"/>
    </row>
    <row r="25" spans="1:27" ht="21" x14ac:dyDescent="0.55000000000000004">
      <c r="A25" s="48"/>
      <c r="C25" s="5"/>
      <c r="E25" s="5"/>
      <c r="G25" s="5"/>
      <c r="I25" s="5"/>
      <c r="K25" s="5"/>
      <c r="M25" s="5"/>
      <c r="O25" s="5"/>
      <c r="Q25" s="5"/>
      <c r="S25" s="5"/>
      <c r="U25" s="5"/>
      <c r="W25" s="5"/>
      <c r="Y25" s="3"/>
      <c r="Z25" s="5"/>
      <c r="AA25" s="5"/>
    </row>
    <row r="26" spans="1:27" ht="21" x14ac:dyDescent="0.55000000000000004">
      <c r="A26" s="48"/>
      <c r="C26" s="5"/>
      <c r="E26" s="5"/>
      <c r="G26" s="5"/>
      <c r="I26" s="5"/>
      <c r="K26" s="5"/>
      <c r="M26" s="5"/>
      <c r="O26" s="5"/>
      <c r="Q26" s="5"/>
      <c r="S26" s="5"/>
      <c r="U26" s="5"/>
      <c r="W26" s="5"/>
      <c r="Y26" s="3"/>
      <c r="Z26" s="5"/>
      <c r="AA26" s="5"/>
    </row>
    <row r="27" spans="1:27" ht="21" x14ac:dyDescent="0.55000000000000004">
      <c r="A27" s="48"/>
      <c r="C27" s="5"/>
      <c r="E27" s="5"/>
      <c r="G27" s="5"/>
      <c r="I27" s="5"/>
      <c r="K27" s="5"/>
      <c r="M27" s="5"/>
      <c r="O27" s="5"/>
      <c r="Q27" s="5"/>
      <c r="S27" s="5"/>
      <c r="U27" s="5"/>
      <c r="W27" s="5"/>
      <c r="Y27" s="3"/>
      <c r="Z27" s="5"/>
      <c r="AA27" s="5"/>
    </row>
    <row r="28" spans="1:27" ht="21" x14ac:dyDescent="0.55000000000000004">
      <c r="A28" s="48"/>
      <c r="C28" s="5"/>
      <c r="E28" s="5"/>
      <c r="G28" s="5"/>
      <c r="I28" s="5"/>
      <c r="K28" s="5"/>
      <c r="M28" s="5"/>
      <c r="O28" s="5"/>
      <c r="Q28" s="5"/>
      <c r="S28" s="5"/>
      <c r="U28" s="5"/>
      <c r="W28" s="5"/>
      <c r="Y28" s="3"/>
      <c r="Z28" s="5"/>
      <c r="AA28" s="5"/>
    </row>
    <row r="29" spans="1:27" ht="21" x14ac:dyDescent="0.55000000000000004">
      <c r="A29" s="48"/>
      <c r="C29" s="5"/>
      <c r="E29" s="5"/>
      <c r="G29" s="5"/>
      <c r="I29" s="5"/>
      <c r="K29" s="5"/>
      <c r="M29" s="5"/>
      <c r="O29" s="5"/>
      <c r="Q29" s="5"/>
      <c r="S29" s="5"/>
      <c r="U29" s="5"/>
      <c r="W29" s="5"/>
      <c r="Y29" s="3"/>
      <c r="Z29" s="5"/>
      <c r="AA29" s="5"/>
    </row>
    <row r="30" spans="1:27" ht="21" x14ac:dyDescent="0.55000000000000004">
      <c r="A30" s="48"/>
      <c r="C30" s="5"/>
      <c r="E30" s="5"/>
      <c r="G30" s="5"/>
      <c r="I30" s="5"/>
      <c r="K30" s="5"/>
      <c r="M30" s="5"/>
      <c r="O30" s="5"/>
      <c r="Q30" s="5"/>
      <c r="S30" s="5"/>
      <c r="U30" s="5"/>
      <c r="W30" s="5"/>
      <c r="Y30" s="3"/>
      <c r="Z30" s="5"/>
      <c r="AA30" s="5"/>
    </row>
    <row r="31" spans="1:27" ht="21" x14ac:dyDescent="0.55000000000000004">
      <c r="A31" s="48"/>
      <c r="C31" s="5"/>
      <c r="E31" s="5"/>
      <c r="G31" s="9"/>
      <c r="I31" s="5"/>
      <c r="K31" s="5"/>
      <c r="M31" s="5"/>
      <c r="O31" s="5"/>
      <c r="Q31" s="5"/>
      <c r="S31" s="5"/>
      <c r="U31" s="5"/>
      <c r="W31" s="5"/>
      <c r="Y31" s="3"/>
      <c r="Z31" s="5"/>
      <c r="AA31" s="5"/>
    </row>
    <row r="32" spans="1:27" ht="21" x14ac:dyDescent="0.55000000000000004">
      <c r="A32" s="48"/>
      <c r="C32" s="5"/>
      <c r="E32" s="5"/>
      <c r="G32" s="9"/>
      <c r="I32" s="5"/>
      <c r="K32" s="5"/>
      <c r="M32" s="5"/>
      <c r="O32" s="5"/>
      <c r="Q32" s="5"/>
      <c r="S32" s="5"/>
      <c r="U32" s="5"/>
      <c r="W32" s="5"/>
      <c r="Y32" s="3"/>
      <c r="Z32" s="5"/>
      <c r="AA32" s="5"/>
    </row>
    <row r="33" spans="1:27" ht="21" x14ac:dyDescent="0.55000000000000004">
      <c r="A33" s="48"/>
      <c r="C33" s="5"/>
      <c r="E33" s="5"/>
      <c r="G33" s="5"/>
      <c r="I33" s="5"/>
      <c r="K33" s="5"/>
      <c r="M33" s="5"/>
      <c r="O33" s="5"/>
      <c r="Q33" s="5"/>
      <c r="S33" s="5"/>
      <c r="U33" s="5"/>
      <c r="W33" s="5"/>
      <c r="Y33" s="3"/>
      <c r="Z33" s="5"/>
      <c r="AA33" s="5"/>
    </row>
    <row r="34" spans="1:27" ht="21" x14ac:dyDescent="0.55000000000000004">
      <c r="A34" s="48"/>
      <c r="C34" s="5"/>
      <c r="E34" s="5"/>
      <c r="G34" s="5"/>
      <c r="I34" s="5"/>
      <c r="K34" s="5"/>
      <c r="M34" s="5"/>
      <c r="O34" s="5"/>
      <c r="Q34" s="5"/>
      <c r="S34" s="5"/>
      <c r="U34" s="5"/>
      <c r="W34" s="5"/>
      <c r="Y34" s="3"/>
      <c r="Z34" s="5"/>
      <c r="AA34" s="5"/>
    </row>
    <row r="35" spans="1:27" ht="21" x14ac:dyDescent="0.55000000000000004">
      <c r="A35" s="48"/>
      <c r="C35" s="5"/>
      <c r="E35" s="5"/>
      <c r="G35" s="5"/>
      <c r="I35" s="5"/>
      <c r="K35" s="5"/>
      <c r="M35" s="5"/>
      <c r="O35" s="5"/>
      <c r="Q35" s="5"/>
      <c r="S35" s="5"/>
      <c r="U35" s="5"/>
      <c r="W35" s="5"/>
      <c r="Y35" s="3"/>
      <c r="Z35" s="5"/>
      <c r="AA35" s="5"/>
    </row>
    <row r="36" spans="1:27" ht="21" x14ac:dyDescent="0.55000000000000004">
      <c r="A36" s="48"/>
      <c r="C36" s="5"/>
      <c r="E36" s="5"/>
      <c r="G36" s="5"/>
      <c r="I36" s="5"/>
      <c r="K36" s="5"/>
      <c r="M36" s="5"/>
      <c r="O36" s="5"/>
      <c r="Q36" s="5"/>
      <c r="S36" s="5"/>
      <c r="U36" s="5"/>
      <c r="W36" s="5"/>
      <c r="Y36" s="3"/>
      <c r="Z36" s="5"/>
      <c r="AA36" s="5"/>
    </row>
    <row r="37" spans="1:27" ht="21" x14ac:dyDescent="0.55000000000000004">
      <c r="A37" s="48"/>
      <c r="C37" s="5"/>
      <c r="G37" s="5"/>
      <c r="I37" s="5"/>
      <c r="K37" s="5"/>
      <c r="M37" s="5"/>
      <c r="O37" s="5"/>
      <c r="Q37" s="5"/>
      <c r="S37" s="5"/>
      <c r="U37" s="5"/>
      <c r="W37" s="5"/>
      <c r="Y37" s="3"/>
      <c r="Z37" s="5"/>
      <c r="AA37" s="5"/>
    </row>
    <row r="38" spans="1:27" ht="21" x14ac:dyDescent="0.55000000000000004">
      <c r="A38" s="48"/>
      <c r="C38" s="5"/>
      <c r="E38" s="5"/>
      <c r="G38" s="5"/>
      <c r="I38" s="5"/>
      <c r="K38" s="5"/>
      <c r="M38" s="5"/>
      <c r="O38" s="5"/>
      <c r="Q38" s="5"/>
      <c r="S38" s="5"/>
      <c r="U38" s="5"/>
      <c r="W38" s="5"/>
      <c r="Y38" s="3"/>
      <c r="Z38" s="5"/>
      <c r="AA38" s="5"/>
    </row>
    <row r="39" spans="1:27" ht="21" x14ac:dyDescent="0.55000000000000004">
      <c r="A39" s="48"/>
      <c r="C39" s="5"/>
      <c r="E39" s="5"/>
      <c r="G39" s="5"/>
      <c r="I39" s="5"/>
      <c r="K39" s="5"/>
      <c r="M39" s="5"/>
      <c r="O39" s="5"/>
      <c r="Q39" s="5"/>
      <c r="S39" s="5"/>
      <c r="U39" s="5"/>
      <c r="W39" s="5"/>
      <c r="Y39" s="3"/>
      <c r="Z39" s="5"/>
      <c r="AA39" s="5"/>
    </row>
    <row r="40" spans="1:27" ht="21" x14ac:dyDescent="0.55000000000000004">
      <c r="A40" s="48"/>
      <c r="C40" s="5"/>
      <c r="E40" s="5"/>
      <c r="G40" s="5"/>
      <c r="I40" s="5"/>
      <c r="K40" s="5"/>
      <c r="M40" s="5"/>
      <c r="O40" s="5"/>
      <c r="Q40" s="5"/>
      <c r="S40" s="5"/>
      <c r="U40" s="5"/>
      <c r="W40" s="5"/>
      <c r="Y40" s="3"/>
      <c r="Z40" s="5"/>
      <c r="AA40" s="5"/>
    </row>
    <row r="41" spans="1:27" ht="21" x14ac:dyDescent="0.55000000000000004">
      <c r="A41" s="48"/>
      <c r="C41" s="5"/>
      <c r="E41" s="5"/>
      <c r="G41" s="5"/>
      <c r="I41" s="5"/>
      <c r="K41" s="5"/>
      <c r="M41" s="5"/>
      <c r="O41" s="5"/>
      <c r="Q41" s="5"/>
      <c r="S41" s="5"/>
      <c r="U41" s="5"/>
      <c r="W41" s="5"/>
      <c r="Y41" s="3"/>
      <c r="Z41" s="5"/>
      <c r="AA41" s="5"/>
    </row>
    <row r="42" spans="1:27" ht="21" x14ac:dyDescent="0.55000000000000004">
      <c r="A42" s="48"/>
      <c r="C42" s="5"/>
      <c r="E42" s="5"/>
      <c r="G42" s="5"/>
      <c r="I42" s="5"/>
      <c r="K42" s="5"/>
      <c r="M42" s="5"/>
      <c r="O42" s="5"/>
      <c r="Q42" s="5"/>
      <c r="S42" s="5"/>
      <c r="U42" s="5"/>
      <c r="W42" s="5"/>
      <c r="Y42" s="3"/>
      <c r="Z42" s="5"/>
      <c r="AA42" s="5"/>
    </row>
    <row r="43" spans="1:27" ht="21" x14ac:dyDescent="0.55000000000000004">
      <c r="A43" s="48"/>
      <c r="C43" s="5"/>
      <c r="E43" s="5"/>
      <c r="G43" s="5"/>
      <c r="I43" s="5"/>
      <c r="K43" s="5"/>
      <c r="M43" s="5"/>
      <c r="O43" s="5"/>
      <c r="Q43" s="5"/>
      <c r="S43" s="5"/>
      <c r="U43" s="5"/>
      <c r="W43" s="5"/>
      <c r="Y43" s="3"/>
      <c r="Z43" s="5"/>
      <c r="AA43" s="5"/>
    </row>
    <row r="44" spans="1:27" ht="21" x14ac:dyDescent="0.55000000000000004">
      <c r="A44" s="48"/>
      <c r="C44" s="5"/>
      <c r="E44" s="5"/>
      <c r="G44" s="5"/>
      <c r="I44" s="5"/>
      <c r="K44" s="5"/>
      <c r="M44" s="5"/>
      <c r="O44" s="5"/>
      <c r="Q44" s="5"/>
      <c r="S44" s="5"/>
      <c r="U44" s="5"/>
      <c r="W44" s="5"/>
      <c r="Y44" s="3"/>
      <c r="Z44" s="5"/>
      <c r="AA44" s="5"/>
    </row>
    <row r="45" spans="1:27" ht="21" x14ac:dyDescent="0.55000000000000004">
      <c r="A45" s="48"/>
      <c r="C45" s="5"/>
      <c r="E45" s="5"/>
      <c r="G45" s="5"/>
      <c r="I45" s="5"/>
      <c r="K45" s="5"/>
      <c r="M45" s="5"/>
      <c r="O45" s="5"/>
      <c r="Q45" s="5"/>
      <c r="S45" s="5"/>
      <c r="U45" s="5"/>
      <c r="W45" s="5"/>
      <c r="Y45" s="3"/>
      <c r="Z45" s="5"/>
      <c r="AA45" s="5"/>
    </row>
    <row r="46" spans="1:27" ht="21" x14ac:dyDescent="0.55000000000000004">
      <c r="A46" s="48"/>
      <c r="C46" s="5"/>
      <c r="E46" s="5"/>
      <c r="G46" s="5"/>
      <c r="I46" s="5"/>
      <c r="K46" s="5"/>
      <c r="M46" s="5"/>
      <c r="O46" s="5"/>
      <c r="Q46" s="5"/>
      <c r="S46" s="5"/>
      <c r="U46" s="5"/>
      <c r="W46" s="5"/>
      <c r="Y46" s="3"/>
      <c r="Z46" s="5"/>
      <c r="AA46" s="5"/>
    </row>
    <row r="47" spans="1:27" x14ac:dyDescent="0.45">
      <c r="U47" s="5"/>
      <c r="Y47" s="3"/>
      <c r="Z47" s="5"/>
      <c r="AA47" s="5"/>
    </row>
    <row r="50" spans="21:23" x14ac:dyDescent="0.45">
      <c r="U50" s="5"/>
    </row>
    <row r="51" spans="21:23" x14ac:dyDescent="0.45">
      <c r="W51" s="5"/>
    </row>
  </sheetData>
  <mergeCells count="13">
    <mergeCell ref="A3:N3"/>
    <mergeCell ref="A2:N2"/>
    <mergeCell ref="A1:N1"/>
    <mergeCell ref="M7"/>
    <mergeCell ref="A6:A7"/>
    <mergeCell ref="C7"/>
    <mergeCell ref="E7"/>
    <mergeCell ref="G7"/>
    <mergeCell ref="I7"/>
    <mergeCell ref="K7"/>
    <mergeCell ref="C6:G6"/>
    <mergeCell ref="I6:M6"/>
    <mergeCell ref="A5:G5"/>
  </mergeCells>
  <printOptions horizontalCentered="1"/>
  <pageMargins left="0" right="0" top="0.39370078740157483" bottom="0.74803149606299213" header="0" footer="0.19685039370078741"/>
  <pageSetup paperSize="9" firstPageNumber="2" orientation="landscape" useFirstPageNumber="1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59999389629810485"/>
  </sheetPr>
  <dimension ref="A1:AR56"/>
  <sheetViews>
    <sheetView rightToLeft="1" tabSelected="1" view="pageBreakPreview" topLeftCell="A10" zoomScale="60" zoomScaleNormal="60" zoomScalePageLayoutView="50" workbookViewId="0">
      <pane xSplit="1" topLeftCell="B1" activePane="topRight" state="frozen"/>
      <selection activeCell="Q27" sqref="Q27"/>
      <selection pane="topRight" activeCell="Q27" sqref="Q27"/>
    </sheetView>
  </sheetViews>
  <sheetFormatPr defaultColWidth="9.140625" defaultRowHeight="27.75" customHeight="1" x14ac:dyDescent="0.25"/>
  <cols>
    <col min="1" max="1" width="31.140625" style="183" customWidth="1"/>
    <col min="2" max="2" width="0.5703125" style="1" customWidth="1"/>
    <col min="3" max="3" width="8.5703125" style="1" customWidth="1"/>
    <col min="4" max="4" width="1.140625" style="1" customWidth="1"/>
    <col min="5" max="5" width="9.7109375" style="1" customWidth="1"/>
    <col min="6" max="6" width="0.7109375" style="1" customWidth="1"/>
    <col min="7" max="7" width="14.140625" style="1" customWidth="1"/>
    <col min="8" max="8" width="1.140625" style="1" customWidth="1"/>
    <col min="9" max="9" width="15.28515625" style="1" customWidth="1"/>
    <col min="10" max="10" width="0.85546875" style="1" customWidth="1"/>
    <col min="11" max="11" width="8.42578125" style="1" customWidth="1"/>
    <col min="12" max="12" width="1.140625" style="1" customWidth="1"/>
    <col min="13" max="13" width="8.85546875" style="1" customWidth="1"/>
    <col min="14" max="14" width="0.7109375" style="1" customWidth="1"/>
    <col min="15" max="15" width="13.140625" style="1" customWidth="1"/>
    <col min="16" max="16" width="0.7109375" style="1" customWidth="1"/>
    <col min="17" max="17" width="22.28515625" style="1" customWidth="1"/>
    <col min="18" max="18" width="0.7109375" style="1" customWidth="1"/>
    <col min="19" max="19" width="22.28515625" style="1" customWidth="1"/>
    <col min="20" max="20" width="0.7109375" style="1" customWidth="1"/>
    <col min="21" max="21" width="13.5703125" style="1" bestFit="1" customWidth="1"/>
    <col min="22" max="22" width="0.7109375" style="1" customWidth="1"/>
    <col min="23" max="23" width="22.140625" style="1" customWidth="1"/>
    <col min="24" max="24" width="0.7109375" style="1" customWidth="1"/>
    <col min="25" max="25" width="13.5703125" style="1" bestFit="1" customWidth="1"/>
    <col min="26" max="26" width="0.7109375" style="1" customWidth="1"/>
    <col min="27" max="27" width="22.7109375" style="1" bestFit="1" customWidth="1"/>
    <col min="28" max="28" width="0.7109375" style="1" customWidth="1"/>
    <col min="29" max="29" width="14" style="1" customWidth="1"/>
    <col min="30" max="30" width="1.140625" style="1" hidden="1" customWidth="1"/>
    <col min="31" max="31" width="13.7109375" style="1" customWidth="1"/>
    <col min="32" max="32" width="1.140625" style="1" customWidth="1"/>
    <col min="33" max="33" width="24.42578125" style="1" customWidth="1"/>
    <col min="34" max="34" width="0.7109375" style="1" customWidth="1"/>
    <col min="35" max="35" width="24" style="1" customWidth="1"/>
    <col min="36" max="36" width="1.140625" style="1" customWidth="1"/>
    <col min="37" max="37" width="11.7109375" style="1" customWidth="1"/>
    <col min="38" max="38" width="1" style="1" customWidth="1"/>
    <col min="39" max="39" width="19" style="1" hidden="1" customWidth="1"/>
    <col min="40" max="40" width="1.5703125" style="1" customWidth="1"/>
    <col min="41" max="41" width="16" style="1" customWidth="1"/>
    <col min="42" max="42" width="19.28515625" style="1" bestFit="1" customWidth="1"/>
    <col min="43" max="43" width="5.7109375" style="1" hidden="1" customWidth="1"/>
    <col min="44" max="44" width="2.140625" style="1" customWidth="1"/>
    <col min="45" max="16384" width="9.140625" style="1"/>
  </cols>
  <sheetData>
    <row r="1" spans="1:44" ht="27.75" customHeight="1" x14ac:dyDescent="0.25">
      <c r="A1" s="254" t="str">
        <f>تبعی!A1</f>
        <v>صندوق سرمایه‌گذاری آوای فردای زاگرس</v>
      </c>
      <c r="B1" s="254"/>
      <c r="C1" s="254"/>
      <c r="D1" s="254"/>
      <c r="E1" s="254"/>
      <c r="F1" s="254"/>
      <c r="G1" s="254"/>
      <c r="H1" s="254"/>
      <c r="I1" s="254"/>
      <c r="J1" s="254"/>
      <c r="K1" s="254"/>
      <c r="L1" s="254"/>
      <c r="M1" s="254"/>
      <c r="N1" s="254"/>
      <c r="O1" s="254"/>
      <c r="P1" s="254"/>
      <c r="Q1" s="254"/>
      <c r="R1" s="254"/>
      <c r="S1" s="254"/>
      <c r="T1" s="254"/>
      <c r="U1" s="254"/>
      <c r="V1" s="254"/>
      <c r="W1" s="254"/>
      <c r="X1" s="254"/>
      <c r="Y1" s="254"/>
      <c r="Z1" s="254"/>
      <c r="AA1" s="254"/>
      <c r="AB1" s="254"/>
      <c r="AC1" s="254"/>
      <c r="AD1" s="254"/>
      <c r="AE1" s="254"/>
      <c r="AF1" s="254"/>
      <c r="AG1" s="254"/>
      <c r="AH1" s="254"/>
      <c r="AI1" s="254"/>
      <c r="AJ1" s="254"/>
      <c r="AK1" s="254"/>
    </row>
    <row r="2" spans="1:44" ht="27.75" customHeight="1" x14ac:dyDescent="0.25">
      <c r="A2" s="254" t="s">
        <v>0</v>
      </c>
      <c r="B2" s="254"/>
      <c r="C2" s="254"/>
      <c r="D2" s="254"/>
      <c r="E2" s="254"/>
      <c r="F2" s="254"/>
      <c r="G2" s="254"/>
      <c r="H2" s="254"/>
      <c r="I2" s="254"/>
      <c r="J2" s="254"/>
      <c r="K2" s="254"/>
      <c r="L2" s="254"/>
      <c r="M2" s="254"/>
      <c r="N2" s="254"/>
      <c r="O2" s="254"/>
      <c r="P2" s="254"/>
      <c r="Q2" s="254"/>
      <c r="R2" s="254"/>
      <c r="S2" s="254"/>
      <c r="T2" s="254"/>
      <c r="U2" s="254"/>
      <c r="V2" s="254"/>
      <c r="W2" s="254"/>
      <c r="X2" s="254"/>
      <c r="Y2" s="254"/>
      <c r="Z2" s="254"/>
      <c r="AA2" s="254"/>
      <c r="AB2" s="254"/>
      <c r="AC2" s="254"/>
      <c r="AD2" s="254"/>
      <c r="AE2" s="254"/>
      <c r="AF2" s="254"/>
      <c r="AG2" s="254"/>
      <c r="AH2" s="254"/>
      <c r="AI2" s="254"/>
      <c r="AJ2" s="254"/>
      <c r="AK2" s="254"/>
    </row>
    <row r="3" spans="1:44" ht="27.75" customHeight="1" x14ac:dyDescent="0.25">
      <c r="A3" s="254" t="str">
        <f>سهام!A3</f>
        <v>برای ماه منتهی به 1401/05/31</v>
      </c>
      <c r="B3" s="254"/>
      <c r="C3" s="254"/>
      <c r="D3" s="254"/>
      <c r="E3" s="254"/>
      <c r="F3" s="254"/>
      <c r="G3" s="254"/>
      <c r="H3" s="254"/>
      <c r="I3" s="254"/>
      <c r="J3" s="254"/>
      <c r="K3" s="254"/>
      <c r="L3" s="254"/>
      <c r="M3" s="254"/>
      <c r="N3" s="254"/>
      <c r="O3" s="254"/>
      <c r="P3" s="254"/>
      <c r="Q3" s="254"/>
      <c r="R3" s="254"/>
      <c r="S3" s="254"/>
      <c r="T3" s="254"/>
      <c r="U3" s="254"/>
      <c r="V3" s="254"/>
      <c r="W3" s="254"/>
      <c r="X3" s="254"/>
      <c r="Y3" s="254"/>
      <c r="Z3" s="254"/>
      <c r="AA3" s="254"/>
      <c r="AB3" s="254"/>
      <c r="AC3" s="254"/>
      <c r="AD3" s="254"/>
      <c r="AE3" s="254"/>
      <c r="AF3" s="254"/>
      <c r="AG3" s="254"/>
      <c r="AH3" s="254"/>
      <c r="AI3" s="254"/>
      <c r="AJ3" s="254"/>
      <c r="AK3" s="254"/>
    </row>
    <row r="4" spans="1:44" ht="27.75" customHeight="1" x14ac:dyDescent="0.25">
      <c r="A4" s="255" t="s">
        <v>73</v>
      </c>
      <c r="B4" s="255"/>
      <c r="C4" s="255"/>
      <c r="D4" s="255"/>
      <c r="E4" s="255"/>
      <c r="F4" s="255"/>
      <c r="G4" s="255"/>
      <c r="H4" s="255"/>
      <c r="I4" s="255"/>
      <c r="J4" s="255"/>
      <c r="K4" s="255"/>
      <c r="L4" s="255"/>
      <c r="M4" s="255"/>
      <c r="N4" s="255"/>
      <c r="O4" s="255"/>
      <c r="P4" s="255"/>
      <c r="Q4" s="255"/>
      <c r="R4" s="255"/>
      <c r="S4" s="255"/>
      <c r="T4" s="255"/>
      <c r="U4" s="255"/>
      <c r="V4" s="255"/>
      <c r="W4" s="255"/>
      <c r="X4" s="255"/>
      <c r="Y4" s="255"/>
      <c r="Z4" s="255"/>
      <c r="AA4" s="255"/>
      <c r="AB4" s="255"/>
      <c r="AC4" s="255"/>
      <c r="AD4" s="255"/>
      <c r="AE4" s="255"/>
      <c r="AF4" s="255"/>
      <c r="AG4" s="255"/>
      <c r="AH4" s="255"/>
    </row>
    <row r="5" spans="1:44" ht="27.75" customHeight="1" x14ac:dyDescent="0.25">
      <c r="A5" s="256" t="s">
        <v>17</v>
      </c>
      <c r="B5" s="256" t="s">
        <v>17</v>
      </c>
      <c r="C5" s="256" t="s">
        <v>17</v>
      </c>
      <c r="D5" s="256" t="s">
        <v>17</v>
      </c>
      <c r="E5" s="256" t="s">
        <v>17</v>
      </c>
      <c r="F5" s="256" t="s">
        <v>17</v>
      </c>
      <c r="G5" s="256" t="s">
        <v>17</v>
      </c>
      <c r="H5" s="256" t="s">
        <v>17</v>
      </c>
      <c r="I5" s="256" t="s">
        <v>17</v>
      </c>
      <c r="J5" s="256" t="s">
        <v>17</v>
      </c>
      <c r="K5" s="256" t="s">
        <v>17</v>
      </c>
      <c r="L5" s="256" t="s">
        <v>17</v>
      </c>
      <c r="M5" s="256" t="s">
        <v>17</v>
      </c>
      <c r="O5" s="256" t="str">
        <f>تبعی!C6</f>
        <v>1401/04/31</v>
      </c>
      <c r="P5" s="256" t="s">
        <v>2</v>
      </c>
      <c r="Q5" s="256" t="s">
        <v>2</v>
      </c>
      <c r="R5" s="256" t="s">
        <v>2</v>
      </c>
      <c r="S5" s="256" t="s">
        <v>2</v>
      </c>
      <c r="U5" s="256" t="s">
        <v>3</v>
      </c>
      <c r="V5" s="256" t="s">
        <v>3</v>
      </c>
      <c r="W5" s="256" t="s">
        <v>3</v>
      </c>
      <c r="X5" s="256" t="s">
        <v>3</v>
      </c>
      <c r="Y5" s="256" t="s">
        <v>3</v>
      </c>
      <c r="Z5" s="256" t="s">
        <v>3</v>
      </c>
      <c r="AA5" s="256" t="s">
        <v>3</v>
      </c>
      <c r="AC5" s="256" t="str">
        <f>سهام!Q6</f>
        <v>1401/05/31</v>
      </c>
      <c r="AD5" s="256" t="s">
        <v>4</v>
      </c>
      <c r="AE5" s="256" t="s">
        <v>4</v>
      </c>
      <c r="AF5" s="256" t="s">
        <v>4</v>
      </c>
      <c r="AG5" s="256" t="s">
        <v>4</v>
      </c>
      <c r="AH5" s="256"/>
      <c r="AI5" s="256" t="s">
        <v>4</v>
      </c>
      <c r="AJ5" s="256" t="s">
        <v>4</v>
      </c>
      <c r="AK5" s="256" t="s">
        <v>4</v>
      </c>
    </row>
    <row r="6" spans="1:44" s="120" customFormat="1" ht="27.75" customHeight="1" x14ac:dyDescent="0.25">
      <c r="A6" s="257" t="s">
        <v>18</v>
      </c>
      <c r="B6" s="1"/>
      <c r="C6" s="264" t="s">
        <v>19</v>
      </c>
      <c r="D6" s="1"/>
      <c r="E6" s="258" t="s">
        <v>20</v>
      </c>
      <c r="F6" s="1"/>
      <c r="G6" s="257" t="s">
        <v>21</v>
      </c>
      <c r="H6" s="1"/>
      <c r="I6" s="258" t="s">
        <v>22</v>
      </c>
      <c r="J6" s="1"/>
      <c r="K6" s="258" t="s">
        <v>23</v>
      </c>
      <c r="M6" s="258" t="s">
        <v>16</v>
      </c>
      <c r="N6" s="1"/>
      <c r="O6" s="257" t="s">
        <v>5</v>
      </c>
      <c r="P6" s="1"/>
      <c r="Q6" s="257" t="s">
        <v>6</v>
      </c>
      <c r="R6" s="1"/>
      <c r="S6" s="257" t="s">
        <v>7</v>
      </c>
      <c r="T6" s="1"/>
      <c r="U6" s="256" t="s">
        <v>8</v>
      </c>
      <c r="V6" s="256" t="s">
        <v>8</v>
      </c>
      <c r="W6" s="256" t="s">
        <v>8</v>
      </c>
      <c r="X6" s="1"/>
      <c r="Y6" s="256" t="s">
        <v>9</v>
      </c>
      <c r="Z6" s="256" t="s">
        <v>9</v>
      </c>
      <c r="AA6" s="256" t="s">
        <v>9</v>
      </c>
      <c r="AB6" s="1"/>
      <c r="AC6" s="257" t="s">
        <v>5</v>
      </c>
      <c r="AD6" s="1"/>
      <c r="AE6" s="258" t="s">
        <v>24</v>
      </c>
      <c r="AF6" s="1"/>
      <c r="AG6" s="257" t="s">
        <v>6</v>
      </c>
      <c r="AH6" s="1"/>
      <c r="AI6" s="257" t="s">
        <v>7</v>
      </c>
      <c r="AJ6" s="1"/>
      <c r="AK6" s="264" t="s">
        <v>11</v>
      </c>
    </row>
    <row r="7" spans="1:44" s="120" customFormat="1" ht="27.75" customHeight="1" x14ac:dyDescent="0.25">
      <c r="A7" s="256" t="s">
        <v>18</v>
      </c>
      <c r="C7" s="265" t="s">
        <v>19</v>
      </c>
      <c r="E7" s="259" t="s">
        <v>20</v>
      </c>
      <c r="G7" s="256" t="s">
        <v>21</v>
      </c>
      <c r="I7" s="259" t="s">
        <v>22</v>
      </c>
      <c r="K7" s="259" t="s">
        <v>23</v>
      </c>
      <c r="M7" s="259" t="s">
        <v>16</v>
      </c>
      <c r="O7" s="256" t="s">
        <v>5</v>
      </c>
      <c r="Q7" s="256" t="s">
        <v>6</v>
      </c>
      <c r="S7" s="256" t="s">
        <v>7</v>
      </c>
      <c r="U7" s="142" t="s">
        <v>5</v>
      </c>
      <c r="W7" s="142" t="s">
        <v>6</v>
      </c>
      <c r="Y7" s="142" t="s">
        <v>5</v>
      </c>
      <c r="AA7" s="142" t="s">
        <v>12</v>
      </c>
      <c r="AC7" s="256" t="s">
        <v>5</v>
      </c>
      <c r="AE7" s="259" t="s">
        <v>24</v>
      </c>
      <c r="AG7" s="256" t="s">
        <v>6</v>
      </c>
      <c r="AI7" s="256" t="s">
        <v>7</v>
      </c>
      <c r="AK7" s="265" t="s">
        <v>11</v>
      </c>
    </row>
    <row r="8" spans="1:44" ht="27.75" customHeight="1" x14ac:dyDescent="0.25">
      <c r="A8" s="134" t="s">
        <v>305</v>
      </c>
      <c r="C8" s="1" t="s">
        <v>25</v>
      </c>
      <c r="E8" s="1" t="s">
        <v>25</v>
      </c>
      <c r="G8" s="1" t="s">
        <v>328</v>
      </c>
      <c r="I8" s="1" t="s">
        <v>329</v>
      </c>
      <c r="K8" s="41">
        <v>0</v>
      </c>
      <c r="L8" s="41"/>
      <c r="M8" s="41">
        <v>0</v>
      </c>
      <c r="O8" s="26">
        <v>10000</v>
      </c>
      <c r="Q8" s="26">
        <v>5550505841</v>
      </c>
      <c r="S8" s="26">
        <v>5866936425</v>
      </c>
      <c r="U8" s="41">
        <v>0</v>
      </c>
      <c r="V8" s="41"/>
      <c r="W8" s="41">
        <v>0</v>
      </c>
      <c r="X8" s="41"/>
      <c r="Y8" s="41">
        <v>0</v>
      </c>
      <c r="Z8" s="41"/>
      <c r="AA8" s="41">
        <v>0</v>
      </c>
      <c r="AC8" s="41">
        <v>10000</v>
      </c>
      <c r="AD8" s="41"/>
      <c r="AE8" s="41">
        <v>603390</v>
      </c>
      <c r="AF8" s="41"/>
      <c r="AG8" s="26">
        <v>5550505841</v>
      </c>
      <c r="AH8" s="26"/>
      <c r="AI8" s="26">
        <v>6032806355</v>
      </c>
      <c r="AK8" s="42">
        <f>AI8/$AR$8</f>
        <v>2.0162912528788336E-4</v>
      </c>
      <c r="AM8" s="41">
        <v>364256803295</v>
      </c>
      <c r="AN8" s="26">
        <v>375388358010</v>
      </c>
      <c r="AR8" s="26">
        <v>29920312089766</v>
      </c>
    </row>
    <row r="9" spans="1:44" ht="27.75" customHeight="1" x14ac:dyDescent="0.25">
      <c r="A9" s="134" t="s">
        <v>119</v>
      </c>
      <c r="C9" s="1" t="s">
        <v>25</v>
      </c>
      <c r="E9" s="1" t="s">
        <v>25</v>
      </c>
      <c r="G9" s="1" t="s">
        <v>139</v>
      </c>
      <c r="I9" s="1" t="s">
        <v>140</v>
      </c>
      <c r="K9" s="41">
        <v>0</v>
      </c>
      <c r="L9" s="41"/>
      <c r="M9" s="41">
        <v>0</v>
      </c>
      <c r="O9" s="26">
        <v>532683</v>
      </c>
      <c r="Q9" s="26">
        <v>336796539046</v>
      </c>
      <c r="S9" s="26">
        <v>413979448522</v>
      </c>
      <c r="U9" s="41">
        <v>0</v>
      </c>
      <c r="V9" s="41"/>
      <c r="W9" s="41">
        <v>0</v>
      </c>
      <c r="X9" s="41"/>
      <c r="Y9" s="41">
        <v>0</v>
      </c>
      <c r="Z9" s="41"/>
      <c r="AA9" s="41">
        <v>0</v>
      </c>
      <c r="AC9" s="41">
        <v>532683</v>
      </c>
      <c r="AD9" s="41"/>
      <c r="AE9" s="41">
        <v>793310</v>
      </c>
      <c r="AF9" s="41"/>
      <c r="AG9" s="26">
        <v>336796539046</v>
      </c>
      <c r="AH9" s="26"/>
      <c r="AI9" s="26">
        <v>422506157606</v>
      </c>
      <c r="AK9" s="42">
        <f>AI9/$AR$8</f>
        <v>1.4121047813218325E-2</v>
      </c>
      <c r="AM9" s="41"/>
    </row>
    <row r="10" spans="1:44" ht="27.75" customHeight="1" x14ac:dyDescent="0.25">
      <c r="A10" s="134" t="s">
        <v>120</v>
      </c>
      <c r="C10" s="1" t="s">
        <v>25</v>
      </c>
      <c r="E10" s="1" t="s">
        <v>25</v>
      </c>
      <c r="G10" s="1" t="s">
        <v>141</v>
      </c>
      <c r="I10" s="1" t="s">
        <v>142</v>
      </c>
      <c r="K10" s="41">
        <v>0</v>
      </c>
      <c r="L10" s="41"/>
      <c r="M10" s="41">
        <v>0</v>
      </c>
      <c r="O10" s="26">
        <v>3554250</v>
      </c>
      <c r="Q10" s="26">
        <v>2423954839345</v>
      </c>
      <c r="S10" s="26">
        <v>2628236183084</v>
      </c>
      <c r="U10" s="41">
        <v>0</v>
      </c>
      <c r="V10" s="41"/>
      <c r="W10" s="41">
        <v>0</v>
      </c>
      <c r="X10" s="41"/>
      <c r="Y10" s="41">
        <v>0</v>
      </c>
      <c r="Z10" s="41"/>
      <c r="AA10" s="41">
        <v>0</v>
      </c>
      <c r="AC10" s="41">
        <v>3554250</v>
      </c>
      <c r="AD10" s="41"/>
      <c r="AE10" s="41">
        <v>769303</v>
      </c>
      <c r="AF10" s="41"/>
      <c r="AG10" s="26">
        <v>2423954839345</v>
      </c>
      <c r="AH10" s="26"/>
      <c r="AI10" s="26">
        <v>2733799596747</v>
      </c>
      <c r="AK10" s="42">
        <f t="shared" ref="AK10:AK34" si="0">AI10/$AR$8</f>
        <v>9.1369354321744325E-2</v>
      </c>
      <c r="AM10" s="41"/>
    </row>
    <row r="11" spans="1:44" ht="27.75" customHeight="1" x14ac:dyDescent="0.25">
      <c r="A11" s="134" t="s">
        <v>150</v>
      </c>
      <c r="C11" s="1" t="s">
        <v>25</v>
      </c>
      <c r="E11" s="1" t="s">
        <v>25</v>
      </c>
      <c r="G11" s="1" t="s">
        <v>152</v>
      </c>
      <c r="I11" s="1" t="s">
        <v>153</v>
      </c>
      <c r="K11" s="41">
        <v>0</v>
      </c>
      <c r="L11" s="41"/>
      <c r="M11" s="41">
        <v>0</v>
      </c>
      <c r="O11" s="26">
        <v>261679</v>
      </c>
      <c r="Q11" s="26">
        <v>159941267102</v>
      </c>
      <c r="S11" s="26">
        <v>195046335942</v>
      </c>
      <c r="U11" s="41">
        <v>0</v>
      </c>
      <c r="V11" s="41"/>
      <c r="W11" s="41">
        <v>0</v>
      </c>
      <c r="X11" s="41"/>
      <c r="Y11" s="41">
        <v>0</v>
      </c>
      <c r="Z11" s="41"/>
      <c r="AA11" s="41">
        <v>0</v>
      </c>
      <c r="AC11" s="41">
        <v>261679</v>
      </c>
      <c r="AD11" s="41"/>
      <c r="AE11" s="41">
        <v>763100</v>
      </c>
      <c r="AF11" s="41"/>
      <c r="AG11" s="26">
        <v>159941267102</v>
      </c>
      <c r="AH11" s="26"/>
      <c r="AI11" s="26">
        <v>199651051586</v>
      </c>
      <c r="AK11" s="42">
        <f t="shared" si="0"/>
        <v>6.6727596619651913E-3</v>
      </c>
      <c r="AM11" s="41"/>
    </row>
    <row r="12" spans="1:44" ht="27.75" customHeight="1" x14ac:dyDescent="0.25">
      <c r="A12" s="134" t="s">
        <v>97</v>
      </c>
      <c r="C12" s="1" t="s">
        <v>25</v>
      </c>
      <c r="E12" s="1" t="s">
        <v>25</v>
      </c>
      <c r="G12" s="1" t="s">
        <v>98</v>
      </c>
      <c r="I12" s="1" t="s">
        <v>99</v>
      </c>
      <c r="K12" s="41">
        <v>0</v>
      </c>
      <c r="L12" s="41"/>
      <c r="M12" s="41">
        <v>0</v>
      </c>
      <c r="O12" s="26">
        <v>10334</v>
      </c>
      <c r="Q12" s="26">
        <v>8055337851</v>
      </c>
      <c r="S12" s="26">
        <v>10253602797</v>
      </c>
      <c r="U12" s="41">
        <v>0</v>
      </c>
      <c r="V12" s="41"/>
      <c r="W12" s="41">
        <v>0</v>
      </c>
      <c r="X12" s="41"/>
      <c r="Y12" s="41">
        <v>10334</v>
      </c>
      <c r="Z12" s="41"/>
      <c r="AA12" s="41">
        <v>10334000000</v>
      </c>
      <c r="AC12" s="41">
        <v>0</v>
      </c>
      <c r="AD12" s="41"/>
      <c r="AE12" s="41">
        <v>0</v>
      </c>
      <c r="AF12" s="41"/>
      <c r="AG12" s="26">
        <v>0</v>
      </c>
      <c r="AH12" s="26"/>
      <c r="AI12" s="26">
        <v>0</v>
      </c>
      <c r="AK12" s="42">
        <f t="shared" si="0"/>
        <v>0</v>
      </c>
      <c r="AM12" s="41"/>
    </row>
    <row r="13" spans="1:44" ht="27.75" customHeight="1" x14ac:dyDescent="0.25">
      <c r="A13" s="134" t="s">
        <v>149</v>
      </c>
      <c r="C13" s="1" t="s">
        <v>25</v>
      </c>
      <c r="E13" s="1" t="s">
        <v>25</v>
      </c>
      <c r="G13" s="1" t="s">
        <v>156</v>
      </c>
      <c r="I13" s="1" t="s">
        <v>157</v>
      </c>
      <c r="K13" s="41">
        <v>0</v>
      </c>
      <c r="L13" s="41"/>
      <c r="M13" s="41">
        <v>0</v>
      </c>
      <c r="O13" s="26">
        <v>6832</v>
      </c>
      <c r="Q13" s="26">
        <v>5225119039</v>
      </c>
      <c r="S13" s="26">
        <v>6643667137</v>
      </c>
      <c r="U13" s="41">
        <v>0</v>
      </c>
      <c r="V13" s="41"/>
      <c r="W13" s="41">
        <v>0</v>
      </c>
      <c r="X13" s="41"/>
      <c r="Y13" s="41">
        <v>0</v>
      </c>
      <c r="Z13" s="41"/>
      <c r="AA13" s="41">
        <v>0</v>
      </c>
      <c r="AC13" s="41">
        <v>6832</v>
      </c>
      <c r="AD13" s="41"/>
      <c r="AE13" s="41">
        <v>992400</v>
      </c>
      <c r="AF13" s="41"/>
      <c r="AG13" s="41">
        <v>5225119039</v>
      </c>
      <c r="AH13" s="41"/>
      <c r="AI13" s="41">
        <v>6778847911</v>
      </c>
      <c r="AK13" s="42">
        <f t="shared" si="0"/>
        <v>2.265634091871204E-4</v>
      </c>
      <c r="AM13" s="41"/>
    </row>
    <row r="14" spans="1:44" ht="27.75" customHeight="1" x14ac:dyDescent="0.25">
      <c r="A14" s="134" t="s">
        <v>303</v>
      </c>
      <c r="C14" s="1" t="s">
        <v>25</v>
      </c>
      <c r="E14" s="1" t="s">
        <v>25</v>
      </c>
      <c r="G14" s="1" t="s">
        <v>154</v>
      </c>
      <c r="I14" s="1" t="s">
        <v>325</v>
      </c>
      <c r="K14" s="41">
        <v>0</v>
      </c>
      <c r="L14" s="41"/>
      <c r="M14" s="41">
        <v>0</v>
      </c>
      <c r="O14" s="26">
        <v>6500</v>
      </c>
      <c r="Q14" s="26">
        <v>3794607643</v>
      </c>
      <c r="S14" s="26">
        <v>4006718650</v>
      </c>
      <c r="U14" s="41">
        <v>0</v>
      </c>
      <c r="V14" s="41"/>
      <c r="W14" s="41">
        <v>0</v>
      </c>
      <c r="X14" s="41"/>
      <c r="Y14" s="41">
        <v>0</v>
      </c>
      <c r="Z14" s="41"/>
      <c r="AA14" s="41">
        <v>0</v>
      </c>
      <c r="AC14" s="41">
        <v>6500</v>
      </c>
      <c r="AD14" s="41"/>
      <c r="AE14" s="41">
        <v>633000</v>
      </c>
      <c r="AF14" s="41"/>
      <c r="AG14" s="26">
        <v>3794607643</v>
      </c>
      <c r="AH14" s="41"/>
      <c r="AI14" s="26">
        <v>4113754246</v>
      </c>
      <c r="AK14" s="42">
        <f t="shared" si="0"/>
        <v>1.374903521613692E-4</v>
      </c>
      <c r="AM14" s="41"/>
    </row>
    <row r="15" spans="1:44" ht="27.75" customHeight="1" x14ac:dyDescent="0.25">
      <c r="A15" s="134" t="s">
        <v>106</v>
      </c>
      <c r="C15" s="1" t="s">
        <v>25</v>
      </c>
      <c r="E15" s="1" t="s">
        <v>25</v>
      </c>
      <c r="G15" s="1" t="s">
        <v>107</v>
      </c>
      <c r="I15" s="1" t="s">
        <v>108</v>
      </c>
      <c r="K15" s="41">
        <v>0</v>
      </c>
      <c r="L15" s="41"/>
      <c r="M15" s="41">
        <v>0</v>
      </c>
      <c r="O15" s="26">
        <v>288797</v>
      </c>
      <c r="Q15" s="26">
        <v>219144315221</v>
      </c>
      <c r="S15" s="26">
        <v>280371060532</v>
      </c>
      <c r="U15" s="41">
        <v>0</v>
      </c>
      <c r="V15" s="41"/>
      <c r="W15" s="41">
        <v>0</v>
      </c>
      <c r="X15" s="41"/>
      <c r="Y15" s="41">
        <v>0</v>
      </c>
      <c r="Z15" s="41"/>
      <c r="AA15" s="41">
        <v>0</v>
      </c>
      <c r="AC15" s="41">
        <v>288797</v>
      </c>
      <c r="AD15" s="41"/>
      <c r="AE15" s="41">
        <v>988600</v>
      </c>
      <c r="AF15" s="41"/>
      <c r="AG15" s="26">
        <v>219144315221</v>
      </c>
      <c r="AH15" s="41"/>
      <c r="AI15" s="26">
        <v>285452966470</v>
      </c>
      <c r="AK15" s="42">
        <f t="shared" si="0"/>
        <v>9.5404408086918607E-3</v>
      </c>
      <c r="AM15" s="41"/>
      <c r="AR15" s="41"/>
    </row>
    <row r="16" spans="1:44" ht="27.75" customHeight="1" x14ac:dyDescent="0.25">
      <c r="A16" s="134" t="s">
        <v>231</v>
      </c>
      <c r="C16" s="1" t="s">
        <v>25</v>
      </c>
      <c r="E16" s="1" t="s">
        <v>25</v>
      </c>
      <c r="G16" s="1" t="s">
        <v>154</v>
      </c>
      <c r="I16" s="1" t="s">
        <v>230</v>
      </c>
      <c r="K16" s="41">
        <v>0</v>
      </c>
      <c r="L16" s="41"/>
      <c r="M16" s="41">
        <v>0</v>
      </c>
      <c r="O16" s="26">
        <v>100164</v>
      </c>
      <c r="Q16" s="26">
        <v>55337569797</v>
      </c>
      <c r="S16" s="26">
        <v>59606807107</v>
      </c>
      <c r="U16" s="41">
        <v>0</v>
      </c>
      <c r="V16" s="41"/>
      <c r="W16" s="41">
        <v>0</v>
      </c>
      <c r="X16" s="41"/>
      <c r="Y16" s="41">
        <v>0</v>
      </c>
      <c r="Z16" s="41"/>
      <c r="AA16" s="41">
        <v>0</v>
      </c>
      <c r="AC16" s="41">
        <v>100164</v>
      </c>
      <c r="AD16" s="41"/>
      <c r="AE16" s="41">
        <v>610800</v>
      </c>
      <c r="AF16" s="41"/>
      <c r="AG16" s="26">
        <v>55337569797</v>
      </c>
      <c r="AH16" s="41"/>
      <c r="AI16" s="26">
        <v>61169082293</v>
      </c>
      <c r="AK16" s="42">
        <f t="shared" si="0"/>
        <v>2.0443998748904224E-3</v>
      </c>
      <c r="AM16" s="41"/>
    </row>
    <row r="17" spans="1:39" ht="27.75" customHeight="1" x14ac:dyDescent="0.25">
      <c r="A17" s="134" t="s">
        <v>116</v>
      </c>
      <c r="C17" s="1" t="s">
        <v>25</v>
      </c>
      <c r="E17" s="1" t="s">
        <v>25</v>
      </c>
      <c r="G17" s="1" t="s">
        <v>137</v>
      </c>
      <c r="I17" s="1" t="s">
        <v>138</v>
      </c>
      <c r="K17" s="41">
        <v>0</v>
      </c>
      <c r="L17" s="41"/>
      <c r="M17" s="41">
        <v>0</v>
      </c>
      <c r="O17" s="26">
        <v>64598</v>
      </c>
      <c r="Q17" s="26">
        <v>45929295269</v>
      </c>
      <c r="S17" s="26">
        <v>58825194400</v>
      </c>
      <c r="U17" s="41">
        <v>0</v>
      </c>
      <c r="V17" s="41"/>
      <c r="W17" s="41">
        <v>0</v>
      </c>
      <c r="X17" s="41"/>
      <c r="Y17" s="41">
        <v>0</v>
      </c>
      <c r="Z17" s="41"/>
      <c r="AA17" s="41">
        <v>0</v>
      </c>
      <c r="AC17" s="41">
        <v>64598</v>
      </c>
      <c r="AD17" s="41"/>
      <c r="AE17" s="41">
        <v>928900</v>
      </c>
      <c r="AF17" s="41"/>
      <c r="AG17" s="26">
        <v>45929295269</v>
      </c>
      <c r="AH17" s="41"/>
      <c r="AI17" s="26">
        <v>59994206278</v>
      </c>
      <c r="AK17" s="42">
        <f t="shared" si="0"/>
        <v>2.0051330379846047E-3</v>
      </c>
      <c r="AM17" s="41"/>
    </row>
    <row r="18" spans="1:39" ht="27.75" customHeight="1" x14ac:dyDescent="0.25">
      <c r="A18" s="134" t="s">
        <v>151</v>
      </c>
      <c r="C18" s="1" t="s">
        <v>25</v>
      </c>
      <c r="E18" s="1" t="s">
        <v>25</v>
      </c>
      <c r="G18" s="1" t="s">
        <v>154</v>
      </c>
      <c r="I18" s="1" t="s">
        <v>155</v>
      </c>
      <c r="K18" s="41">
        <v>0</v>
      </c>
      <c r="L18" s="41"/>
      <c r="M18" s="41">
        <v>0</v>
      </c>
      <c r="O18" s="26">
        <v>197871</v>
      </c>
      <c r="Q18" s="26">
        <v>109496316947</v>
      </c>
      <c r="S18" s="26">
        <v>131166673440</v>
      </c>
      <c r="U18" s="41">
        <v>0</v>
      </c>
      <c r="V18" s="41"/>
      <c r="W18" s="41">
        <v>0</v>
      </c>
      <c r="X18" s="41"/>
      <c r="Y18" s="41">
        <v>0</v>
      </c>
      <c r="Z18" s="41"/>
      <c r="AA18" s="41">
        <v>0</v>
      </c>
      <c r="AC18" s="41">
        <v>197871</v>
      </c>
      <c r="AD18" s="41"/>
      <c r="AE18" s="41">
        <v>680000</v>
      </c>
      <c r="AF18" s="41"/>
      <c r="AG18" s="26">
        <v>109496316947</v>
      </c>
      <c r="AH18" s="41"/>
      <c r="AI18" s="26">
        <v>134527892399</v>
      </c>
      <c r="AK18" s="42">
        <f t="shared" si="0"/>
        <v>4.4962061891397906E-3</v>
      </c>
      <c r="AM18" s="41"/>
    </row>
    <row r="19" spans="1:39" ht="27.75" customHeight="1" x14ac:dyDescent="0.25">
      <c r="A19" s="134" t="s">
        <v>117</v>
      </c>
      <c r="C19" s="1" t="s">
        <v>25</v>
      </c>
      <c r="E19" s="1" t="s">
        <v>25</v>
      </c>
      <c r="G19" s="1" t="s">
        <v>143</v>
      </c>
      <c r="I19" s="1" t="s">
        <v>144</v>
      </c>
      <c r="K19" s="41">
        <v>0</v>
      </c>
      <c r="L19" s="41"/>
      <c r="M19" s="41">
        <v>0</v>
      </c>
      <c r="O19" s="26">
        <v>28231</v>
      </c>
      <c r="Q19" s="26">
        <v>19985262754</v>
      </c>
      <c r="S19" s="26">
        <v>25400189970</v>
      </c>
      <c r="U19" s="41">
        <v>0</v>
      </c>
      <c r="V19" s="41"/>
      <c r="W19" s="41">
        <v>0</v>
      </c>
      <c r="X19" s="41"/>
      <c r="Y19" s="41">
        <v>0</v>
      </c>
      <c r="Z19" s="41"/>
      <c r="AA19" s="41">
        <v>0</v>
      </c>
      <c r="AC19" s="41">
        <v>28231</v>
      </c>
      <c r="AD19" s="41"/>
      <c r="AE19" s="41">
        <v>918960</v>
      </c>
      <c r="AF19" s="41"/>
      <c r="AG19" s="26">
        <v>19985262754</v>
      </c>
      <c r="AH19" s="41"/>
      <c r="AI19" s="26">
        <v>25938457562</v>
      </c>
      <c r="AK19" s="42">
        <f t="shared" si="0"/>
        <v>8.6691801489838195E-4</v>
      </c>
      <c r="AM19" s="41"/>
    </row>
    <row r="20" spans="1:39" ht="27.75" customHeight="1" x14ac:dyDescent="0.25">
      <c r="A20" s="134" t="s">
        <v>197</v>
      </c>
      <c r="C20" s="1" t="s">
        <v>25</v>
      </c>
      <c r="E20" s="1" t="s">
        <v>25</v>
      </c>
      <c r="G20" s="1" t="s">
        <v>95</v>
      </c>
      <c r="I20" s="1" t="s">
        <v>198</v>
      </c>
      <c r="K20" s="41">
        <v>0</v>
      </c>
      <c r="L20" s="41"/>
      <c r="M20" s="41">
        <v>0</v>
      </c>
      <c r="O20" s="26">
        <v>279587</v>
      </c>
      <c r="Q20" s="26">
        <v>152031922036</v>
      </c>
      <c r="S20" s="26">
        <v>181662271434</v>
      </c>
      <c r="U20" s="41">
        <v>0</v>
      </c>
      <c r="V20" s="41"/>
      <c r="W20" s="41">
        <v>0</v>
      </c>
      <c r="X20" s="41"/>
      <c r="Y20" s="41">
        <v>0</v>
      </c>
      <c r="Z20" s="41"/>
      <c r="AA20" s="41">
        <v>0</v>
      </c>
      <c r="AC20" s="41">
        <v>279587</v>
      </c>
      <c r="AD20" s="41"/>
      <c r="AE20" s="41">
        <v>665800</v>
      </c>
      <c r="AF20" s="41"/>
      <c r="AG20" s="26">
        <v>152031922036</v>
      </c>
      <c r="AH20" s="41"/>
      <c r="AI20" s="26">
        <v>186115285089</v>
      </c>
      <c r="AK20" s="42">
        <f t="shared" si="0"/>
        <v>6.2203657679312518E-3</v>
      </c>
      <c r="AM20" s="41"/>
    </row>
    <row r="21" spans="1:39" ht="27.75" customHeight="1" x14ac:dyDescent="0.25">
      <c r="A21" s="134" t="s">
        <v>229</v>
      </c>
      <c r="C21" s="1" t="s">
        <v>25</v>
      </c>
      <c r="E21" s="1" t="s">
        <v>25</v>
      </c>
      <c r="G21" s="1" t="s">
        <v>154</v>
      </c>
      <c r="I21" s="1" t="s">
        <v>230</v>
      </c>
      <c r="K21" s="41">
        <v>0</v>
      </c>
      <c r="L21" s="41"/>
      <c r="M21" s="41">
        <v>0</v>
      </c>
      <c r="O21" s="26">
        <v>16767</v>
      </c>
      <c r="Q21" s="26">
        <v>9859169022</v>
      </c>
      <c r="S21" s="26">
        <v>10671267002</v>
      </c>
      <c r="U21" s="41">
        <v>0</v>
      </c>
      <c r="V21" s="41"/>
      <c r="W21" s="41">
        <v>0</v>
      </c>
      <c r="X21" s="41"/>
      <c r="Y21" s="41">
        <v>0</v>
      </c>
      <c r="Z21" s="41"/>
      <c r="AA21" s="41">
        <v>0</v>
      </c>
      <c r="AC21" s="41">
        <v>16767</v>
      </c>
      <c r="AD21" s="41"/>
      <c r="AE21" s="41">
        <v>652870</v>
      </c>
      <c r="AF21" s="41"/>
      <c r="AG21" s="26">
        <v>9859169022</v>
      </c>
      <c r="AH21" s="41"/>
      <c r="AI21" s="26">
        <v>10944687205</v>
      </c>
      <c r="AK21" s="42">
        <f t="shared" si="0"/>
        <v>3.657945536184277E-4</v>
      </c>
      <c r="AM21" s="41"/>
    </row>
    <row r="22" spans="1:39" ht="27.75" customHeight="1" x14ac:dyDescent="0.25">
      <c r="A22" s="134" t="s">
        <v>199</v>
      </c>
      <c r="C22" s="1" t="s">
        <v>25</v>
      </c>
      <c r="E22" s="1" t="s">
        <v>25</v>
      </c>
      <c r="G22" s="1" t="s">
        <v>200</v>
      </c>
      <c r="I22" s="1" t="s">
        <v>201</v>
      </c>
      <c r="K22" s="41">
        <v>0</v>
      </c>
      <c r="L22" s="41"/>
      <c r="M22" s="41">
        <v>0</v>
      </c>
      <c r="O22" s="26">
        <v>19434</v>
      </c>
      <c r="Q22" s="26">
        <v>12887242386</v>
      </c>
      <c r="S22" s="26">
        <v>16603343098</v>
      </c>
      <c r="U22" s="41">
        <v>0</v>
      </c>
      <c r="V22" s="41"/>
      <c r="W22" s="41">
        <v>0</v>
      </c>
      <c r="X22" s="41"/>
      <c r="Y22" s="41">
        <v>0</v>
      </c>
      <c r="Z22" s="41"/>
      <c r="AA22" s="41">
        <v>0</v>
      </c>
      <c r="AC22" s="41">
        <v>19434</v>
      </c>
      <c r="AD22" s="41"/>
      <c r="AE22" s="41">
        <v>869000</v>
      </c>
      <c r="AF22" s="41"/>
      <c r="AG22" s="26">
        <v>12887242386</v>
      </c>
      <c r="AH22" s="41"/>
      <c r="AI22" s="26">
        <v>16885085023</v>
      </c>
      <c r="AK22" s="42">
        <f t="shared" si="0"/>
        <v>5.6433519050008197E-4</v>
      </c>
      <c r="AM22" s="41"/>
    </row>
    <row r="23" spans="1:39" ht="27.75" customHeight="1" x14ac:dyDescent="0.25">
      <c r="A23" s="134" t="s">
        <v>202</v>
      </c>
      <c r="C23" s="1" t="s">
        <v>25</v>
      </c>
      <c r="E23" s="1" t="s">
        <v>25</v>
      </c>
      <c r="G23" s="1" t="s">
        <v>154</v>
      </c>
      <c r="I23" s="1" t="s">
        <v>203</v>
      </c>
      <c r="K23" s="41">
        <v>0</v>
      </c>
      <c r="L23" s="41"/>
      <c r="M23" s="41">
        <v>0</v>
      </c>
      <c r="O23" s="26">
        <v>223272</v>
      </c>
      <c r="Q23" s="26">
        <v>117477899744</v>
      </c>
      <c r="S23" s="26">
        <v>139809908460</v>
      </c>
      <c r="U23" s="41">
        <v>0</v>
      </c>
      <c r="V23" s="41"/>
      <c r="W23" s="41">
        <v>0</v>
      </c>
      <c r="X23" s="41"/>
      <c r="Y23" s="41">
        <v>0</v>
      </c>
      <c r="Z23" s="41"/>
      <c r="AA23" s="41">
        <v>0</v>
      </c>
      <c r="AC23" s="41">
        <v>223272</v>
      </c>
      <c r="AD23" s="41"/>
      <c r="AE23" s="41">
        <v>642810</v>
      </c>
      <c r="AF23" s="41"/>
      <c r="AG23" s="26">
        <v>117477899744</v>
      </c>
      <c r="AH23" s="41"/>
      <c r="AI23" s="26">
        <v>143495461052</v>
      </c>
      <c r="AK23" s="42">
        <f t="shared" si="0"/>
        <v>4.7959212665125064E-3</v>
      </c>
      <c r="AM23" s="41"/>
    </row>
    <row r="24" spans="1:39" ht="27.75" customHeight="1" x14ac:dyDescent="0.25">
      <c r="A24" s="134" t="s">
        <v>304</v>
      </c>
      <c r="C24" s="1" t="s">
        <v>25</v>
      </c>
      <c r="E24" s="1" t="s">
        <v>25</v>
      </c>
      <c r="G24" s="1" t="s">
        <v>326</v>
      </c>
      <c r="I24" s="1" t="s">
        <v>327</v>
      </c>
      <c r="K24" s="41">
        <v>0</v>
      </c>
      <c r="L24" s="41"/>
      <c r="M24" s="41">
        <v>0</v>
      </c>
      <c r="O24" s="26">
        <v>26604</v>
      </c>
      <c r="Q24" s="26">
        <v>15158596856</v>
      </c>
      <c r="S24" s="26">
        <v>16225498595</v>
      </c>
      <c r="U24" s="41">
        <v>0</v>
      </c>
      <c r="V24" s="41"/>
      <c r="W24" s="41">
        <v>0</v>
      </c>
      <c r="X24" s="41"/>
      <c r="Y24" s="41">
        <v>0</v>
      </c>
      <c r="Z24" s="41"/>
      <c r="AA24" s="41">
        <v>0</v>
      </c>
      <c r="AC24" s="41">
        <v>26604</v>
      </c>
      <c r="AD24" s="41"/>
      <c r="AE24" s="41">
        <v>625250</v>
      </c>
      <c r="AF24" s="41"/>
      <c r="AG24" s="26">
        <v>15158596856</v>
      </c>
      <c r="AH24" s="41"/>
      <c r="AI24" s="26">
        <v>16631136060</v>
      </c>
      <c r="AK24" s="42">
        <f t="shared" si="0"/>
        <v>5.5584768000092302E-4</v>
      </c>
      <c r="AM24" s="41"/>
    </row>
    <row r="25" spans="1:39" ht="27.75" customHeight="1" x14ac:dyDescent="0.25">
      <c r="A25" s="134" t="s">
        <v>100</v>
      </c>
      <c r="C25" s="1" t="s">
        <v>25</v>
      </c>
      <c r="E25" s="1" t="s">
        <v>25</v>
      </c>
      <c r="G25" s="1" t="s">
        <v>101</v>
      </c>
      <c r="I25" s="1" t="s">
        <v>102</v>
      </c>
      <c r="K25" s="41">
        <v>0</v>
      </c>
      <c r="L25" s="41"/>
      <c r="M25" s="41">
        <v>0</v>
      </c>
      <c r="O25" s="26">
        <v>78605</v>
      </c>
      <c r="Q25" s="26">
        <v>52134348361</v>
      </c>
      <c r="S25" s="26">
        <v>63184607563</v>
      </c>
      <c r="U25" s="41">
        <v>0</v>
      </c>
      <c r="V25" s="41"/>
      <c r="W25" s="41">
        <v>0</v>
      </c>
      <c r="X25" s="41"/>
      <c r="Y25" s="41">
        <v>0</v>
      </c>
      <c r="Z25" s="41"/>
      <c r="AA25" s="41">
        <v>0</v>
      </c>
      <c r="AC25" s="41">
        <v>78605</v>
      </c>
      <c r="AD25" s="41"/>
      <c r="AE25" s="41">
        <v>820100</v>
      </c>
      <c r="AF25" s="41"/>
      <c r="AG25" s="26">
        <v>52134348361</v>
      </c>
      <c r="AH25" s="41"/>
      <c r="AI25" s="26">
        <v>64452276407</v>
      </c>
      <c r="AK25" s="42">
        <f t="shared" si="0"/>
        <v>2.1541311539008102E-3</v>
      </c>
      <c r="AM25" s="41"/>
    </row>
    <row r="26" spans="1:39" ht="27.75" customHeight="1" x14ac:dyDescent="0.25">
      <c r="A26" s="134" t="s">
        <v>118</v>
      </c>
      <c r="C26" s="1" t="s">
        <v>25</v>
      </c>
      <c r="E26" s="1" t="s">
        <v>25</v>
      </c>
      <c r="G26" s="1" t="s">
        <v>145</v>
      </c>
      <c r="I26" s="1" t="s">
        <v>146</v>
      </c>
      <c r="K26" s="41">
        <v>0</v>
      </c>
      <c r="L26" s="41"/>
      <c r="M26" s="41">
        <v>0</v>
      </c>
      <c r="O26" s="26">
        <v>425997</v>
      </c>
      <c r="Q26" s="26">
        <v>280595400920</v>
      </c>
      <c r="S26" s="26">
        <v>357095409493</v>
      </c>
      <c r="U26" s="41">
        <v>0</v>
      </c>
      <c r="V26" s="41"/>
      <c r="W26" s="41">
        <v>0</v>
      </c>
      <c r="X26" s="41"/>
      <c r="Y26" s="41">
        <v>0</v>
      </c>
      <c r="Z26" s="41"/>
      <c r="AA26" s="41">
        <v>0</v>
      </c>
      <c r="AC26" s="41">
        <v>425997</v>
      </c>
      <c r="AD26" s="41"/>
      <c r="AE26" s="41">
        <v>857490</v>
      </c>
      <c r="AF26" s="41"/>
      <c r="AG26" s="26">
        <v>280595400920</v>
      </c>
      <c r="AH26" s="41"/>
      <c r="AI26" s="26">
        <v>365221959049</v>
      </c>
      <c r="AK26" s="42">
        <f t="shared" si="0"/>
        <v>1.2206488954836845E-2</v>
      </c>
      <c r="AM26" s="41"/>
    </row>
    <row r="27" spans="1:39" ht="27.75" customHeight="1" x14ac:dyDescent="0.25">
      <c r="A27" s="134" t="s">
        <v>226</v>
      </c>
      <c r="C27" s="1" t="s">
        <v>25</v>
      </c>
      <c r="E27" s="1" t="s">
        <v>25</v>
      </c>
      <c r="G27" s="1" t="s">
        <v>227</v>
      </c>
      <c r="I27" s="1" t="s">
        <v>228</v>
      </c>
      <c r="K27" s="41">
        <v>16</v>
      </c>
      <c r="L27" s="41"/>
      <c r="M27" s="41">
        <v>16</v>
      </c>
      <c r="O27" s="26">
        <v>1400000</v>
      </c>
      <c r="Q27" s="26">
        <v>1326065999993</v>
      </c>
      <c r="S27" s="26">
        <v>1331440032746</v>
      </c>
      <c r="U27" s="41">
        <v>0</v>
      </c>
      <c r="V27" s="41"/>
      <c r="W27" s="41">
        <v>0</v>
      </c>
      <c r="X27" s="41"/>
      <c r="Y27" s="41">
        <v>0</v>
      </c>
      <c r="Z27" s="41"/>
      <c r="AA27" s="41">
        <v>0</v>
      </c>
      <c r="AC27" s="41">
        <v>1400000</v>
      </c>
      <c r="AD27" s="41"/>
      <c r="AE27" s="41">
        <v>969953</v>
      </c>
      <c r="AF27" s="41"/>
      <c r="AG27" s="26">
        <v>1326065999993</v>
      </c>
      <c r="AH27" s="41"/>
      <c r="AI27" s="26">
        <v>1357688074426</v>
      </c>
      <c r="AK27" s="42">
        <f t="shared" si="0"/>
        <v>4.5376801898078668E-2</v>
      </c>
      <c r="AM27" s="41"/>
    </row>
    <row r="28" spans="1:39" ht="27.75" customHeight="1" x14ac:dyDescent="0.25">
      <c r="A28" s="134" t="s">
        <v>208</v>
      </c>
      <c r="C28" s="1" t="s">
        <v>25</v>
      </c>
      <c r="E28" s="1" t="s">
        <v>25</v>
      </c>
      <c r="G28" s="1" t="s">
        <v>209</v>
      </c>
      <c r="I28" s="1" t="s">
        <v>210</v>
      </c>
      <c r="K28" s="41">
        <v>17</v>
      </c>
      <c r="L28" s="41"/>
      <c r="M28" s="41">
        <v>17</v>
      </c>
      <c r="O28" s="26">
        <v>216000</v>
      </c>
      <c r="Q28" s="26">
        <v>200467903380</v>
      </c>
      <c r="S28" s="26">
        <v>206207410131</v>
      </c>
      <c r="U28" s="41">
        <v>0</v>
      </c>
      <c r="V28" s="41"/>
      <c r="W28" s="41">
        <v>0</v>
      </c>
      <c r="X28" s="41"/>
      <c r="Y28" s="41">
        <v>0</v>
      </c>
      <c r="Z28" s="41"/>
      <c r="AA28" s="41">
        <v>0</v>
      </c>
      <c r="AC28" s="41">
        <v>216000</v>
      </c>
      <c r="AD28" s="41"/>
      <c r="AE28" s="41">
        <v>973533</v>
      </c>
      <c r="AF28" s="41"/>
      <c r="AG28" s="26">
        <v>200467903380</v>
      </c>
      <c r="AH28" s="41"/>
      <c r="AI28" s="26">
        <v>210245014183</v>
      </c>
      <c r="AK28" s="42">
        <f t="shared" si="0"/>
        <v>7.0268322587087118E-3</v>
      </c>
      <c r="AM28" s="41"/>
    </row>
    <row r="29" spans="1:39" ht="27.75" customHeight="1" x14ac:dyDescent="0.25">
      <c r="A29" s="134" t="s">
        <v>211</v>
      </c>
      <c r="C29" s="1" t="s">
        <v>25</v>
      </c>
      <c r="E29" s="1" t="s">
        <v>25</v>
      </c>
      <c r="G29" s="1" t="s">
        <v>212</v>
      </c>
      <c r="I29" s="1" t="s">
        <v>213</v>
      </c>
      <c r="K29" s="41">
        <v>18</v>
      </c>
      <c r="L29" s="41"/>
      <c r="M29" s="41">
        <v>18</v>
      </c>
      <c r="O29" s="26">
        <v>45</v>
      </c>
      <c r="Q29" s="26">
        <v>45007513</v>
      </c>
      <c r="S29" s="26">
        <v>44991843</v>
      </c>
      <c r="U29" s="41">
        <v>0</v>
      </c>
      <c r="V29" s="41"/>
      <c r="W29" s="41">
        <v>0</v>
      </c>
      <c r="X29" s="41"/>
      <c r="Y29" s="41">
        <v>0</v>
      </c>
      <c r="Z29" s="41"/>
      <c r="AA29" s="41">
        <v>0</v>
      </c>
      <c r="AC29" s="41">
        <v>45</v>
      </c>
      <c r="AD29" s="41"/>
      <c r="AE29" s="41">
        <v>1000000</v>
      </c>
      <c r="AF29" s="41"/>
      <c r="AG29" s="26">
        <v>45007513</v>
      </c>
      <c r="AH29" s="41"/>
      <c r="AI29" s="26">
        <v>44991843</v>
      </c>
      <c r="AK29" s="42">
        <f t="shared" si="0"/>
        <v>1.5037223831428247E-6</v>
      </c>
      <c r="AM29" s="41"/>
    </row>
    <row r="30" spans="1:39" ht="27.75" customHeight="1" x14ac:dyDescent="0.25">
      <c r="A30" s="134" t="s">
        <v>214</v>
      </c>
      <c r="C30" s="1" t="s">
        <v>25</v>
      </c>
      <c r="E30" s="1" t="s">
        <v>25</v>
      </c>
      <c r="G30" s="1" t="s">
        <v>215</v>
      </c>
      <c r="I30" s="1" t="s">
        <v>216</v>
      </c>
      <c r="K30" s="41">
        <v>18</v>
      </c>
      <c r="L30" s="41"/>
      <c r="M30" s="41">
        <v>18</v>
      </c>
      <c r="O30" s="26">
        <v>760000</v>
      </c>
      <c r="Q30" s="26">
        <v>699184800000</v>
      </c>
      <c r="S30" s="26">
        <v>717630625869</v>
      </c>
      <c r="U30" s="41">
        <v>0</v>
      </c>
      <c r="V30" s="41"/>
      <c r="W30" s="41">
        <v>0</v>
      </c>
      <c r="X30" s="41"/>
      <c r="Y30" s="41">
        <v>0</v>
      </c>
      <c r="Z30" s="41"/>
      <c r="AA30" s="41">
        <v>0</v>
      </c>
      <c r="AC30" s="41">
        <v>760000</v>
      </c>
      <c r="AD30" s="41"/>
      <c r="AE30" s="41">
        <v>962377</v>
      </c>
      <c r="AF30" s="41"/>
      <c r="AG30" s="26">
        <v>699184800000</v>
      </c>
      <c r="AH30" s="41"/>
      <c r="AI30" s="26">
        <v>731273952568</v>
      </c>
      <c r="AK30" s="42">
        <f t="shared" si="0"/>
        <v>2.4440719414090813E-2</v>
      </c>
      <c r="AM30" s="41"/>
    </row>
    <row r="31" spans="1:39" ht="29.25" customHeight="1" x14ac:dyDescent="0.25">
      <c r="A31" s="134" t="s">
        <v>217</v>
      </c>
      <c r="C31" s="1" t="s">
        <v>25</v>
      </c>
      <c r="E31" s="1" t="s">
        <v>25</v>
      </c>
      <c r="G31" s="1" t="s">
        <v>218</v>
      </c>
      <c r="I31" s="1" t="s">
        <v>219</v>
      </c>
      <c r="K31" s="41">
        <v>16</v>
      </c>
      <c r="L31" s="41"/>
      <c r="M31" s="41">
        <v>16</v>
      </c>
      <c r="O31" s="26">
        <v>319000</v>
      </c>
      <c r="Q31" s="26">
        <v>299965270000</v>
      </c>
      <c r="S31" s="26">
        <v>314921596113</v>
      </c>
      <c r="U31" s="41">
        <v>0</v>
      </c>
      <c r="V31" s="41"/>
      <c r="W31" s="41">
        <v>0</v>
      </c>
      <c r="X31" s="41"/>
      <c r="Y31" s="41">
        <v>0</v>
      </c>
      <c r="Z31" s="41"/>
      <c r="AA31" s="41">
        <v>0</v>
      </c>
      <c r="AC31" s="41">
        <v>319000</v>
      </c>
      <c r="AD31" s="41"/>
      <c r="AE31" s="41">
        <v>998624</v>
      </c>
      <c r="AF31" s="41"/>
      <c r="AG31" s="26">
        <v>299965270000</v>
      </c>
      <c r="AH31" s="41"/>
      <c r="AI31" s="26">
        <v>318503316808</v>
      </c>
      <c r="AK31" s="42">
        <f t="shared" si="0"/>
        <v>1.0645053295314439E-2</v>
      </c>
      <c r="AM31" s="41"/>
    </row>
    <row r="32" spans="1:39" ht="27.75" customHeight="1" x14ac:dyDescent="0.25">
      <c r="A32" s="134" t="s">
        <v>220</v>
      </c>
      <c r="C32" s="1" t="s">
        <v>25</v>
      </c>
      <c r="E32" s="1" t="s">
        <v>25</v>
      </c>
      <c r="G32" s="1" t="s">
        <v>221</v>
      </c>
      <c r="I32" s="1" t="s">
        <v>222</v>
      </c>
      <c r="K32" s="41">
        <v>15</v>
      </c>
      <c r="L32" s="41"/>
      <c r="M32" s="41">
        <v>15</v>
      </c>
      <c r="O32" s="26">
        <v>210000</v>
      </c>
      <c r="Q32" s="26">
        <v>202965000000</v>
      </c>
      <c r="S32" s="26">
        <v>208072280062</v>
      </c>
      <c r="U32" s="41">
        <v>0</v>
      </c>
      <c r="V32" s="41"/>
      <c r="W32" s="41">
        <v>0</v>
      </c>
      <c r="X32" s="41"/>
      <c r="Y32" s="41">
        <v>210000</v>
      </c>
      <c r="Z32" s="41"/>
      <c r="AA32" s="41">
        <v>210000000000</v>
      </c>
      <c r="AC32" s="41">
        <v>0</v>
      </c>
      <c r="AD32" s="41"/>
      <c r="AE32" s="41">
        <v>0</v>
      </c>
      <c r="AF32" s="41"/>
      <c r="AG32" s="26">
        <v>0</v>
      </c>
      <c r="AH32" s="41"/>
      <c r="AI32" s="26">
        <v>0</v>
      </c>
      <c r="AK32" s="42">
        <f t="shared" si="0"/>
        <v>0</v>
      </c>
      <c r="AM32" s="41"/>
    </row>
    <row r="33" spans="1:42" ht="27.75" customHeight="1" x14ac:dyDescent="0.25">
      <c r="A33" s="134" t="s">
        <v>223</v>
      </c>
      <c r="C33" s="1" t="s">
        <v>25</v>
      </c>
      <c r="E33" s="1" t="s">
        <v>25</v>
      </c>
      <c r="G33" s="1" t="s">
        <v>224</v>
      </c>
      <c r="I33" s="1" t="s">
        <v>225</v>
      </c>
      <c r="K33" s="41">
        <v>17</v>
      </c>
      <c r="L33" s="41"/>
      <c r="M33" s="41">
        <v>17</v>
      </c>
      <c r="O33" s="41">
        <v>540000</v>
      </c>
      <c r="P33" s="41"/>
      <c r="Q33" s="41">
        <v>500806800000</v>
      </c>
      <c r="S33" s="41">
        <v>515607069277</v>
      </c>
      <c r="U33" s="41">
        <v>0</v>
      </c>
      <c r="V33" s="41"/>
      <c r="W33" s="41">
        <v>0</v>
      </c>
      <c r="X33" s="41"/>
      <c r="Y33" s="41">
        <v>540000</v>
      </c>
      <c r="Z33" s="41"/>
      <c r="AA33" s="41">
        <v>521350000000</v>
      </c>
      <c r="AC33" s="41">
        <v>0</v>
      </c>
      <c r="AD33" s="41"/>
      <c r="AE33" s="41">
        <v>0</v>
      </c>
      <c r="AF33" s="41"/>
      <c r="AG33" s="26">
        <v>0</v>
      </c>
      <c r="AH33" s="41"/>
      <c r="AI33" s="26">
        <v>0</v>
      </c>
      <c r="AK33" s="42">
        <f t="shared" si="0"/>
        <v>0</v>
      </c>
      <c r="AM33" s="41"/>
    </row>
    <row r="34" spans="1:42" ht="27.75" customHeight="1" x14ac:dyDescent="0.25">
      <c r="A34" s="134" t="s">
        <v>384</v>
      </c>
      <c r="C34" s="1" t="s">
        <v>25</v>
      </c>
      <c r="E34" s="1" t="s">
        <v>25</v>
      </c>
      <c r="G34" s="1" t="s">
        <v>385</v>
      </c>
      <c r="I34" s="1" t="s">
        <v>386</v>
      </c>
      <c r="K34" s="41">
        <v>0</v>
      </c>
      <c r="L34" s="41"/>
      <c r="M34" s="41">
        <v>0</v>
      </c>
      <c r="O34" s="41">
        <v>1439989</v>
      </c>
      <c r="P34" s="41"/>
      <c r="Q34" s="26">
        <v>1264470148098</v>
      </c>
      <c r="R34" s="41"/>
      <c r="S34" s="41">
        <v>1326396485231</v>
      </c>
      <c r="U34" s="41">
        <v>0</v>
      </c>
      <c r="V34" s="41"/>
      <c r="W34" s="41">
        <v>0</v>
      </c>
      <c r="X34" s="41"/>
      <c r="Y34" s="41"/>
      <c r="Z34" s="41"/>
      <c r="AA34" s="41"/>
      <c r="AC34" s="41">
        <v>1439989</v>
      </c>
      <c r="AD34" s="41"/>
      <c r="AE34" s="41">
        <v>838425</v>
      </c>
      <c r="AF34" s="41"/>
      <c r="AG34" s="26">
        <v>1264470148098</v>
      </c>
      <c r="AH34" s="41"/>
      <c r="AI34" s="41">
        <f>AG34+109871984798</f>
        <v>1374342132896</v>
      </c>
      <c r="AK34" s="42">
        <f t="shared" si="0"/>
        <v>4.5933415693417266E-2</v>
      </c>
      <c r="AM34" s="41"/>
      <c r="AP34" s="126"/>
    </row>
    <row r="35" spans="1:42" s="39" customFormat="1" ht="27.75" customHeight="1" thickBot="1" x14ac:dyDescent="0.3">
      <c r="A35" s="134"/>
      <c r="C35" s="121"/>
      <c r="E35" s="121"/>
      <c r="G35" s="121"/>
      <c r="I35" s="121"/>
      <c r="K35" s="121"/>
      <c r="M35" s="121"/>
      <c r="O35" s="121"/>
      <c r="Q35" s="122">
        <f>SUM(Q8:Q34)</f>
        <v>8527326484164</v>
      </c>
      <c r="S35" s="122">
        <f>SUM(S8:S33)</f>
        <v>7898579129692</v>
      </c>
      <c r="U35" s="121"/>
      <c r="W35" s="121"/>
      <c r="Y35" s="123"/>
      <c r="Z35" s="121"/>
      <c r="AA35" s="121"/>
      <c r="AC35" s="10"/>
      <c r="AD35" s="10"/>
      <c r="AE35" s="10"/>
      <c r="AF35" s="10"/>
      <c r="AG35" s="11">
        <f>SUM(AG8:AG34)</f>
        <v>7815499346313</v>
      </c>
      <c r="AH35" s="10"/>
      <c r="AI35" s="11">
        <f t="shared" ref="AI35:AK35" si="1">SUM(AI8:AI34)</f>
        <v>8735808192062</v>
      </c>
      <c r="AJ35" s="39">
        <f t="shared" si="1"/>
        <v>0</v>
      </c>
      <c r="AK35" s="124">
        <f t="shared" si="1"/>
        <v>0.29196915345846314</v>
      </c>
      <c r="AM35" s="125"/>
    </row>
    <row r="36" spans="1:42" ht="27.75" customHeight="1" thickTop="1" x14ac:dyDescent="0.25">
      <c r="A36" s="134"/>
      <c r="C36" s="26"/>
      <c r="E36" s="26"/>
      <c r="G36" s="26"/>
      <c r="I36" s="26"/>
      <c r="K36" s="26"/>
      <c r="M36" s="26"/>
      <c r="O36" s="26"/>
      <c r="Q36" s="26"/>
      <c r="S36" s="26"/>
      <c r="U36" s="26"/>
      <c r="W36" s="26"/>
      <c r="Y36" s="42"/>
      <c r="Z36" s="26"/>
      <c r="AA36" s="26"/>
      <c r="AG36" s="26"/>
      <c r="AI36" s="26"/>
    </row>
    <row r="37" spans="1:42" ht="27.75" customHeight="1" x14ac:dyDescent="0.25">
      <c r="A37" s="134"/>
      <c r="C37" s="26"/>
      <c r="E37" s="26"/>
      <c r="G37" s="26"/>
      <c r="I37" s="26"/>
      <c r="K37" s="26"/>
      <c r="M37" s="26"/>
      <c r="O37" s="26"/>
      <c r="Q37" s="26"/>
      <c r="S37" s="26"/>
      <c r="U37" s="26"/>
      <c r="W37" s="26"/>
      <c r="Y37" s="42"/>
      <c r="Z37" s="26"/>
      <c r="AA37" s="26"/>
      <c r="AC37" s="26"/>
      <c r="AG37" s="126"/>
      <c r="AI37" s="26"/>
    </row>
    <row r="38" spans="1:42" ht="27.75" customHeight="1" x14ac:dyDescent="0.25">
      <c r="A38" s="134"/>
      <c r="C38" s="26"/>
      <c r="E38" s="26"/>
      <c r="G38" s="26"/>
      <c r="I38" s="26"/>
      <c r="K38" s="26"/>
      <c r="M38" s="26"/>
      <c r="O38" s="26"/>
      <c r="Q38" s="26"/>
      <c r="S38" s="26"/>
      <c r="U38" s="26"/>
      <c r="W38" s="26"/>
      <c r="Y38" s="42"/>
      <c r="Z38" s="26"/>
      <c r="AA38" s="26"/>
      <c r="AG38" s="126"/>
      <c r="AI38" s="26"/>
    </row>
    <row r="39" spans="1:42" ht="27.75" customHeight="1" x14ac:dyDescent="0.25">
      <c r="A39" s="134"/>
      <c r="C39" s="26"/>
      <c r="E39" s="26"/>
      <c r="G39" s="26"/>
      <c r="I39" s="26"/>
      <c r="K39" s="26"/>
      <c r="M39" s="26"/>
      <c r="O39" s="26"/>
      <c r="Q39" s="26"/>
      <c r="S39" s="26"/>
      <c r="U39" s="26"/>
      <c r="W39" s="26"/>
      <c r="Y39" s="42"/>
      <c r="Z39" s="26"/>
      <c r="AA39" s="26"/>
      <c r="AG39" s="126"/>
      <c r="AI39" s="26"/>
    </row>
    <row r="40" spans="1:42" ht="27.75" customHeight="1" x14ac:dyDescent="0.25">
      <c r="A40" s="134"/>
      <c r="C40" s="26"/>
      <c r="E40" s="26"/>
      <c r="G40" s="26"/>
      <c r="I40" s="26"/>
      <c r="K40" s="26"/>
      <c r="M40" s="26"/>
      <c r="O40" s="26"/>
      <c r="Q40" s="26"/>
      <c r="S40" s="26"/>
      <c r="U40" s="26"/>
      <c r="W40" s="26"/>
      <c r="Y40" s="42"/>
      <c r="Z40" s="26"/>
      <c r="AA40" s="26"/>
      <c r="AG40" s="26"/>
      <c r="AI40" s="126"/>
    </row>
    <row r="41" spans="1:42" ht="27.75" customHeight="1" x14ac:dyDescent="0.25">
      <c r="A41" s="134"/>
      <c r="C41" s="26"/>
      <c r="E41" s="26"/>
      <c r="G41" s="26"/>
      <c r="I41" s="26"/>
      <c r="K41" s="26"/>
      <c r="M41" s="26"/>
      <c r="O41" s="26"/>
      <c r="Q41" s="26"/>
      <c r="S41" s="26"/>
      <c r="U41" s="26"/>
      <c r="W41" s="26"/>
      <c r="Y41" s="42"/>
      <c r="Z41" s="26"/>
      <c r="AA41" s="26"/>
      <c r="AG41" s="26"/>
      <c r="AI41" s="26"/>
    </row>
    <row r="42" spans="1:42" ht="27.75" customHeight="1" x14ac:dyDescent="0.25">
      <c r="A42" s="134"/>
      <c r="C42" s="26"/>
      <c r="E42" s="26"/>
      <c r="G42" s="26"/>
      <c r="I42" s="26"/>
      <c r="K42" s="26"/>
      <c r="M42" s="26"/>
      <c r="O42" s="26"/>
      <c r="Q42" s="26"/>
      <c r="S42" s="26"/>
      <c r="U42" s="26"/>
      <c r="W42" s="26"/>
      <c r="Y42" s="42"/>
      <c r="Z42" s="26"/>
      <c r="AA42" s="26"/>
      <c r="AG42" s="126"/>
      <c r="AI42" s="26"/>
    </row>
    <row r="43" spans="1:42" ht="27.75" customHeight="1" x14ac:dyDescent="0.25">
      <c r="A43" s="134"/>
      <c r="C43" s="26"/>
      <c r="E43" s="26"/>
      <c r="G43" s="26"/>
      <c r="I43" s="26"/>
      <c r="K43" s="26"/>
      <c r="M43" s="26"/>
      <c r="O43" s="26"/>
      <c r="Q43" s="26"/>
      <c r="S43" s="26"/>
      <c r="U43" s="26"/>
      <c r="W43" s="26"/>
      <c r="Y43" s="42"/>
      <c r="Z43" s="26"/>
      <c r="AA43" s="26"/>
      <c r="AG43" s="26"/>
      <c r="AI43" s="26"/>
    </row>
    <row r="44" spans="1:42" ht="27.75" customHeight="1" x14ac:dyDescent="0.25">
      <c r="A44" s="134"/>
      <c r="C44" s="26"/>
      <c r="E44" s="26"/>
      <c r="G44" s="26"/>
      <c r="I44" s="26"/>
      <c r="K44" s="26"/>
      <c r="M44" s="26"/>
      <c r="O44" s="26"/>
      <c r="P44" s="126"/>
      <c r="Q44" s="136"/>
      <c r="S44" s="26"/>
      <c r="U44" s="26"/>
      <c r="W44" s="26"/>
      <c r="Y44" s="42"/>
      <c r="Z44" s="26"/>
      <c r="AA44" s="26"/>
      <c r="AG44" s="26"/>
      <c r="AI44" s="26"/>
    </row>
    <row r="45" spans="1:42" ht="27.75" customHeight="1" x14ac:dyDescent="0.25">
      <c r="A45" s="134"/>
      <c r="C45" s="26"/>
      <c r="E45" s="26"/>
      <c r="G45" s="26"/>
      <c r="I45" s="26"/>
      <c r="K45" s="26"/>
      <c r="M45" s="26"/>
      <c r="O45" s="26"/>
      <c r="Q45" s="136"/>
      <c r="S45" s="26"/>
      <c r="U45" s="26"/>
      <c r="W45" s="26"/>
      <c r="Y45" s="42"/>
      <c r="Z45" s="26"/>
      <c r="AA45" s="26"/>
      <c r="AG45" s="26"/>
      <c r="AI45" s="26"/>
    </row>
    <row r="46" spans="1:42" ht="27.75" customHeight="1" x14ac:dyDescent="0.25">
      <c r="A46" s="134"/>
      <c r="C46" s="26"/>
      <c r="E46" s="26"/>
      <c r="G46" s="26"/>
      <c r="I46" s="26"/>
      <c r="K46" s="26"/>
      <c r="M46" s="26"/>
      <c r="O46" s="26"/>
      <c r="Q46" s="26"/>
      <c r="S46" s="26"/>
      <c r="U46" s="26"/>
      <c r="W46" s="26"/>
      <c r="Y46" s="42"/>
      <c r="Z46" s="26"/>
      <c r="AA46" s="26"/>
      <c r="AG46" s="26"/>
      <c r="AI46" s="126"/>
    </row>
    <row r="47" spans="1:42" ht="27.75" customHeight="1" x14ac:dyDescent="0.25">
      <c r="A47" s="134"/>
      <c r="C47" s="26"/>
      <c r="E47" s="26"/>
      <c r="G47" s="26"/>
      <c r="I47" s="26"/>
      <c r="K47" s="26"/>
      <c r="M47" s="26"/>
      <c r="O47" s="26"/>
      <c r="Q47" s="26"/>
      <c r="S47" s="26"/>
      <c r="U47" s="26"/>
      <c r="W47" s="26"/>
      <c r="Y47" s="42"/>
      <c r="Z47" s="26"/>
      <c r="AA47" s="26"/>
      <c r="AG47" s="26"/>
    </row>
    <row r="48" spans="1:42" ht="27.75" customHeight="1" x14ac:dyDescent="0.25">
      <c r="A48" s="134"/>
      <c r="C48" s="26"/>
      <c r="E48" s="26"/>
      <c r="G48" s="26"/>
      <c r="I48" s="26"/>
      <c r="K48" s="26"/>
      <c r="M48" s="26"/>
      <c r="O48" s="26"/>
      <c r="Q48" s="26"/>
      <c r="S48" s="26"/>
      <c r="U48" s="26"/>
      <c r="W48" s="26"/>
      <c r="Y48" s="42"/>
      <c r="Z48" s="26"/>
      <c r="AA48" s="26"/>
    </row>
    <row r="49" spans="1:27" ht="27.75" customHeight="1" x14ac:dyDescent="0.25">
      <c r="A49" s="134"/>
      <c r="C49" s="26"/>
      <c r="E49" s="26"/>
      <c r="G49" s="26"/>
      <c r="I49" s="26"/>
      <c r="K49" s="26"/>
      <c r="M49" s="26"/>
      <c r="O49" s="26"/>
      <c r="Q49" s="26"/>
      <c r="S49" s="26"/>
      <c r="U49" s="26"/>
      <c r="W49" s="26"/>
      <c r="Y49" s="42"/>
      <c r="Z49" s="26"/>
      <c r="AA49" s="26"/>
    </row>
    <row r="50" spans="1:27" ht="27.75" customHeight="1" x14ac:dyDescent="0.25">
      <c r="A50" s="134"/>
      <c r="C50" s="26"/>
      <c r="E50" s="26"/>
      <c r="G50" s="26"/>
      <c r="I50" s="26"/>
      <c r="K50" s="26"/>
      <c r="M50" s="26"/>
      <c r="O50" s="26"/>
      <c r="Q50" s="26"/>
      <c r="S50" s="26"/>
      <c r="U50" s="26"/>
      <c r="W50" s="26"/>
      <c r="Y50" s="42"/>
      <c r="Z50" s="26"/>
      <c r="AA50" s="26"/>
    </row>
    <row r="51" spans="1:27" ht="27.75" customHeight="1" x14ac:dyDescent="0.25">
      <c r="A51" s="134"/>
      <c r="C51" s="26"/>
      <c r="E51" s="26"/>
      <c r="G51" s="26"/>
      <c r="I51" s="26"/>
      <c r="K51" s="26"/>
      <c r="M51" s="26"/>
      <c r="O51" s="26"/>
      <c r="Q51" s="26"/>
      <c r="S51" s="26"/>
      <c r="U51" s="26"/>
      <c r="W51" s="26"/>
      <c r="Y51" s="42"/>
      <c r="Z51" s="26"/>
      <c r="AA51" s="26"/>
    </row>
    <row r="52" spans="1:27" ht="27.75" customHeight="1" x14ac:dyDescent="0.25">
      <c r="U52" s="26"/>
      <c r="Y52" s="42"/>
      <c r="Z52" s="26"/>
      <c r="AA52" s="26"/>
    </row>
    <row r="53" spans="1:27" ht="27.75" customHeight="1" x14ac:dyDescent="0.25">
      <c r="E53" s="26"/>
    </row>
    <row r="54" spans="1:27" ht="27.75" customHeight="1" x14ac:dyDescent="0.25">
      <c r="E54" s="26"/>
    </row>
    <row r="55" spans="1:27" ht="27.75" customHeight="1" x14ac:dyDescent="0.25">
      <c r="E55" s="26"/>
      <c r="U55" s="26"/>
    </row>
    <row r="56" spans="1:27" ht="27.75" customHeight="1" x14ac:dyDescent="0.25">
      <c r="W56" s="26"/>
    </row>
  </sheetData>
  <mergeCells count="25">
    <mergeCell ref="K6:K7"/>
    <mergeCell ref="M6:M7"/>
    <mergeCell ref="A5:M5"/>
    <mergeCell ref="O6:O7"/>
    <mergeCell ref="Q6:Q7"/>
    <mergeCell ref="A6:A7"/>
    <mergeCell ref="C6:C7"/>
    <mergeCell ref="E6:E7"/>
    <mergeCell ref="G6:G7"/>
    <mergeCell ref="A4:AH4"/>
    <mergeCell ref="A1:AK1"/>
    <mergeCell ref="A2:AK2"/>
    <mergeCell ref="A3:AK3"/>
    <mergeCell ref="I6:I7"/>
    <mergeCell ref="AI6:AI7"/>
    <mergeCell ref="AK6:AK7"/>
    <mergeCell ref="AC5:AK5"/>
    <mergeCell ref="Y6:AA6"/>
    <mergeCell ref="U5:AA5"/>
    <mergeCell ref="AC6:AC7"/>
    <mergeCell ref="U6:W6"/>
    <mergeCell ref="AE6:AE7"/>
    <mergeCell ref="AG6:AG7"/>
    <mergeCell ref="S6:S7"/>
    <mergeCell ref="O5:S5"/>
  </mergeCells>
  <printOptions horizontalCentered="1"/>
  <pageMargins left="0" right="0" top="0.39370078740157483" bottom="0.74803149606299213" header="0" footer="0.19685039370078741"/>
  <pageSetup paperSize="9" scale="44" firstPageNumber="3" orientation="landscape" useFirstPageNumber="1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 tint="0.39997558519241921"/>
  </sheetPr>
  <dimension ref="A1:Y39"/>
  <sheetViews>
    <sheetView rightToLeft="1" tabSelected="1" view="pageBreakPreview" zoomScale="50" zoomScaleNormal="70" zoomScaleSheetLayoutView="50" zoomScalePageLayoutView="50" workbookViewId="0">
      <selection activeCell="Q27" sqref="Q27"/>
    </sheetView>
  </sheetViews>
  <sheetFormatPr defaultColWidth="9.140625" defaultRowHeight="21" customHeight="1" x14ac:dyDescent="0.55000000000000004"/>
  <cols>
    <col min="1" max="1" width="34.7109375" style="217" bestFit="1" customWidth="1"/>
    <col min="2" max="2" width="1" style="209" customWidth="1"/>
    <col min="3" max="3" width="14.140625" style="209" bestFit="1" customWidth="1"/>
    <col min="4" max="4" width="1" style="209" customWidth="1"/>
    <col min="5" max="5" width="12.42578125" style="209" bestFit="1" customWidth="1"/>
    <col min="6" max="6" width="1" style="209" customWidth="1"/>
    <col min="7" max="7" width="20.42578125" style="209" bestFit="1" customWidth="1"/>
    <col min="8" max="8" width="1" style="209" customWidth="1"/>
    <col min="9" max="9" width="13" style="209" bestFit="1" customWidth="1"/>
    <col min="10" max="10" width="1" style="209" customWidth="1"/>
    <col min="11" max="11" width="26.7109375" style="209" bestFit="1" customWidth="1"/>
    <col min="12" max="12" width="19.42578125" style="209" bestFit="1" customWidth="1"/>
    <col min="13" max="13" width="18.42578125" style="209" bestFit="1" customWidth="1"/>
    <col min="14" max="15" width="9.140625" style="209"/>
    <col min="16" max="16" width="5.28515625" style="209" customWidth="1"/>
    <col min="17" max="17" width="12.7109375" style="209" bestFit="1" customWidth="1"/>
    <col min="18" max="24" width="9.140625" style="209"/>
    <col min="25" max="25" width="11.85546875" style="209" bestFit="1" customWidth="1"/>
    <col min="26" max="29" width="9.140625" style="209"/>
    <col min="30" max="30" width="0" style="209" hidden="1" customWidth="1"/>
    <col min="31" max="16384" width="9.140625" style="209"/>
  </cols>
  <sheetData>
    <row r="1" spans="1:25" ht="21" customHeight="1" x14ac:dyDescent="0.55000000000000004">
      <c r="A1" s="254" t="str">
        <f>'اوراق مشارکت'!A1:AK1</f>
        <v>صندوق سرمایه‌گذاری آوای فردای زاگرس</v>
      </c>
      <c r="B1" s="254"/>
      <c r="C1" s="254"/>
      <c r="D1" s="254"/>
      <c r="E1" s="254"/>
      <c r="F1" s="254"/>
      <c r="G1" s="254"/>
      <c r="H1" s="254"/>
      <c r="I1" s="254"/>
      <c r="J1" s="254"/>
      <c r="K1" s="254"/>
    </row>
    <row r="2" spans="1:25" ht="21" customHeight="1" x14ac:dyDescent="0.55000000000000004">
      <c r="A2" s="254" t="s">
        <v>0</v>
      </c>
      <c r="B2" s="254"/>
      <c r="C2" s="254"/>
      <c r="D2" s="254"/>
      <c r="E2" s="254"/>
      <c r="F2" s="254"/>
      <c r="G2" s="254"/>
      <c r="H2" s="254"/>
      <c r="I2" s="254"/>
      <c r="J2" s="254"/>
      <c r="K2" s="254"/>
    </row>
    <row r="3" spans="1:25" ht="21" customHeight="1" x14ac:dyDescent="0.55000000000000004">
      <c r="A3" s="254" t="str">
        <f>سهام!A3</f>
        <v>برای ماه منتهی به 1401/05/31</v>
      </c>
      <c r="B3" s="254"/>
      <c r="C3" s="254"/>
      <c r="D3" s="254"/>
      <c r="E3" s="254"/>
      <c r="F3" s="254"/>
      <c r="G3" s="254"/>
      <c r="H3" s="254"/>
      <c r="I3" s="254"/>
      <c r="J3" s="254"/>
      <c r="K3" s="254"/>
    </row>
    <row r="4" spans="1:25" ht="21" customHeight="1" x14ac:dyDescent="0.55000000000000004">
      <c r="A4" s="255" t="s">
        <v>74</v>
      </c>
      <c r="B4" s="255"/>
      <c r="C4" s="255"/>
      <c r="D4" s="255"/>
      <c r="E4" s="255"/>
      <c r="F4" s="255"/>
      <c r="G4" s="255"/>
      <c r="H4" s="255"/>
      <c r="I4" s="255"/>
      <c r="J4" s="255"/>
      <c r="K4" s="255"/>
    </row>
    <row r="5" spans="1:25" ht="21" customHeight="1" x14ac:dyDescent="0.55000000000000004">
      <c r="A5" s="204"/>
      <c r="B5" s="210"/>
      <c r="C5" s="210"/>
      <c r="D5" s="210"/>
      <c r="E5" s="210"/>
      <c r="F5" s="210"/>
      <c r="G5" s="210"/>
      <c r="H5" s="210"/>
      <c r="I5" s="210"/>
      <c r="J5" s="210"/>
      <c r="K5" s="210"/>
    </row>
    <row r="6" spans="1:25" ht="21" customHeight="1" x14ac:dyDescent="0.55000000000000004">
      <c r="A6" s="211"/>
      <c r="C6" s="266" t="str">
        <f>سهام!Q6</f>
        <v>1401/05/31</v>
      </c>
      <c r="D6" s="266"/>
      <c r="E6" s="266"/>
      <c r="F6" s="266"/>
      <c r="G6" s="266"/>
      <c r="H6" s="266"/>
      <c r="I6" s="266"/>
      <c r="J6" s="266"/>
      <c r="K6" s="266"/>
    </row>
    <row r="7" spans="1:25" ht="21" customHeight="1" x14ac:dyDescent="0.55000000000000004">
      <c r="A7" s="212" t="s">
        <v>1</v>
      </c>
      <c r="C7" s="256" t="s">
        <v>5</v>
      </c>
      <c r="E7" s="256" t="s">
        <v>26</v>
      </c>
      <c r="G7" s="256" t="s">
        <v>68</v>
      </c>
      <c r="I7" s="256" t="s">
        <v>27</v>
      </c>
      <c r="K7" s="259" t="s">
        <v>28</v>
      </c>
    </row>
    <row r="8" spans="1:25" ht="21" customHeight="1" x14ac:dyDescent="0.6">
      <c r="A8" s="213" t="s">
        <v>191</v>
      </c>
      <c r="C8" s="26">
        <v>125000000</v>
      </c>
      <c r="D8" s="26"/>
      <c r="E8" s="26">
        <v>9513</v>
      </c>
      <c r="F8" s="26"/>
      <c r="G8" s="26">
        <v>9467</v>
      </c>
      <c r="I8" s="208" t="s">
        <v>388</v>
      </c>
      <c r="K8" s="26">
        <v>1183375000000</v>
      </c>
      <c r="L8" s="214"/>
      <c r="M8" s="214"/>
      <c r="N8" s="214"/>
      <c r="O8" s="214"/>
      <c r="P8" s="214"/>
      <c r="Q8" s="214"/>
      <c r="S8" s="215"/>
      <c r="U8" s="215"/>
      <c r="W8" s="216"/>
      <c r="X8" s="215"/>
      <c r="Y8" s="215"/>
    </row>
    <row r="9" spans="1:25" ht="21" customHeight="1" x14ac:dyDescent="0.6">
      <c r="A9" s="213" t="s">
        <v>299</v>
      </c>
      <c r="C9" s="26">
        <v>299779419</v>
      </c>
      <c r="D9" s="26"/>
      <c r="E9" s="26">
        <v>3071</v>
      </c>
      <c r="F9" s="26"/>
      <c r="G9" s="26">
        <v>2660</v>
      </c>
      <c r="I9" s="208" t="s">
        <v>389</v>
      </c>
      <c r="K9" s="26">
        <v>797413254540</v>
      </c>
      <c r="L9" s="214"/>
      <c r="M9" s="214"/>
      <c r="N9" s="214"/>
      <c r="O9" s="214"/>
      <c r="P9" s="214"/>
      <c r="Q9" s="214"/>
      <c r="S9" s="215"/>
      <c r="U9" s="215"/>
      <c r="W9" s="216"/>
      <c r="X9" s="215"/>
      <c r="Y9" s="215"/>
    </row>
    <row r="10" spans="1:25" ht="21" customHeight="1" x14ac:dyDescent="0.6">
      <c r="A10" s="213" t="s">
        <v>161</v>
      </c>
      <c r="C10" s="26">
        <v>110000000</v>
      </c>
      <c r="D10" s="26"/>
      <c r="E10" s="26">
        <v>2202</v>
      </c>
      <c r="F10" s="26"/>
      <c r="G10" s="26">
        <v>2225</v>
      </c>
      <c r="I10" s="208" t="s">
        <v>390</v>
      </c>
      <c r="K10" s="26">
        <v>244750000000</v>
      </c>
      <c r="L10" s="214"/>
      <c r="M10" s="214"/>
      <c r="N10" s="214"/>
      <c r="O10" s="214"/>
      <c r="P10" s="214"/>
      <c r="Q10" s="214"/>
      <c r="S10" s="215"/>
      <c r="U10" s="215"/>
      <c r="W10" s="216"/>
      <c r="X10" s="215"/>
      <c r="Y10" s="215"/>
    </row>
    <row r="11" spans="1:25" ht="21" customHeight="1" x14ac:dyDescent="0.6">
      <c r="A11" s="213" t="s">
        <v>208</v>
      </c>
      <c r="C11" s="26">
        <v>216000</v>
      </c>
      <c r="D11" s="26"/>
      <c r="E11" s="26">
        <v>985000</v>
      </c>
      <c r="F11" s="26"/>
      <c r="G11" s="26">
        <v>973533</v>
      </c>
      <c r="I11" s="208" t="s">
        <v>391</v>
      </c>
      <c r="K11" s="26">
        <v>210283128000</v>
      </c>
      <c r="L11" s="214"/>
      <c r="M11" s="214"/>
      <c r="N11" s="214"/>
      <c r="O11" s="214"/>
      <c r="P11" s="214"/>
      <c r="Q11" s="214"/>
      <c r="S11" s="215"/>
      <c r="U11" s="215"/>
      <c r="W11" s="216"/>
      <c r="X11" s="215"/>
      <c r="Y11" s="215"/>
    </row>
    <row r="12" spans="1:25" ht="21" customHeight="1" x14ac:dyDescent="0.6">
      <c r="A12" s="213" t="s">
        <v>120</v>
      </c>
      <c r="C12" s="26">
        <v>3554250</v>
      </c>
      <c r="D12" s="26"/>
      <c r="E12" s="26">
        <v>780000</v>
      </c>
      <c r="F12" s="26"/>
      <c r="G12" s="26">
        <v>769303</v>
      </c>
      <c r="I12" s="208" t="s">
        <v>392</v>
      </c>
      <c r="K12" s="26">
        <v>2734295187750</v>
      </c>
      <c r="L12" s="214"/>
      <c r="M12" s="214"/>
      <c r="N12" s="214"/>
      <c r="O12" s="214"/>
      <c r="P12" s="214"/>
      <c r="Q12" s="214"/>
      <c r="S12" s="215"/>
      <c r="U12" s="215"/>
      <c r="W12" s="216"/>
      <c r="X12" s="215"/>
      <c r="Y12" s="215"/>
    </row>
    <row r="13" spans="1:25" ht="21" customHeight="1" x14ac:dyDescent="0.6">
      <c r="A13" s="213" t="s">
        <v>214</v>
      </c>
      <c r="C13" s="26">
        <v>760000</v>
      </c>
      <c r="D13" s="26"/>
      <c r="E13" s="26">
        <v>970000</v>
      </c>
      <c r="F13" s="26"/>
      <c r="G13" s="26">
        <v>962377</v>
      </c>
      <c r="I13" s="208" t="s">
        <v>393</v>
      </c>
      <c r="K13" s="26">
        <v>731406520000</v>
      </c>
      <c r="L13" s="214"/>
      <c r="M13" s="214"/>
      <c r="N13" s="214"/>
      <c r="O13" s="214"/>
      <c r="P13" s="214"/>
      <c r="Q13" s="214"/>
      <c r="S13" s="215"/>
      <c r="U13" s="215"/>
      <c r="W13" s="216"/>
      <c r="X13" s="215"/>
      <c r="Y13" s="215"/>
    </row>
    <row r="14" spans="1:25" ht="21" customHeight="1" x14ac:dyDescent="0.6">
      <c r="A14" s="213" t="s">
        <v>217</v>
      </c>
      <c r="C14" s="26">
        <v>319000</v>
      </c>
      <c r="D14" s="26"/>
      <c r="E14" s="26">
        <v>974000</v>
      </c>
      <c r="F14" s="26"/>
      <c r="G14" s="26">
        <v>998624</v>
      </c>
      <c r="I14" s="208" t="s">
        <v>394</v>
      </c>
      <c r="K14" s="26">
        <v>318561056000</v>
      </c>
      <c r="L14" s="214"/>
      <c r="M14" s="214"/>
      <c r="N14" s="214"/>
      <c r="O14" s="214"/>
      <c r="P14" s="214"/>
      <c r="Q14" s="214"/>
      <c r="S14" s="215"/>
      <c r="U14" s="215"/>
      <c r="W14" s="216"/>
      <c r="X14" s="215"/>
      <c r="Y14" s="215"/>
    </row>
    <row r="15" spans="1:25" ht="21" customHeight="1" x14ac:dyDescent="0.6">
      <c r="A15" s="213" t="s">
        <v>170</v>
      </c>
      <c r="C15" s="26">
        <v>1377958</v>
      </c>
      <c r="D15" s="26"/>
      <c r="E15" s="26">
        <v>405000</v>
      </c>
      <c r="F15" s="26"/>
      <c r="G15" s="26">
        <v>411700</v>
      </c>
      <c r="I15" s="208" t="s">
        <v>395</v>
      </c>
      <c r="K15" s="26">
        <v>567305308600</v>
      </c>
      <c r="L15" s="214"/>
      <c r="M15" s="214"/>
      <c r="N15" s="214"/>
      <c r="O15" s="214"/>
      <c r="P15" s="214"/>
      <c r="Q15" s="214"/>
      <c r="S15" s="215"/>
      <c r="U15" s="215"/>
      <c r="W15" s="216"/>
      <c r="X15" s="215"/>
      <c r="Y15" s="215"/>
    </row>
    <row r="16" spans="1:25" ht="21" customHeight="1" x14ac:dyDescent="0.6">
      <c r="A16" s="213" t="s">
        <v>171</v>
      </c>
      <c r="C16" s="26">
        <v>938709</v>
      </c>
      <c r="D16" s="26"/>
      <c r="E16" s="26">
        <v>401004</v>
      </c>
      <c r="F16" s="26"/>
      <c r="G16" s="26">
        <v>411700</v>
      </c>
      <c r="I16" s="208" t="s">
        <v>396</v>
      </c>
      <c r="K16" s="26">
        <v>386466495300</v>
      </c>
      <c r="L16" s="214"/>
      <c r="M16" s="214"/>
      <c r="N16" s="214"/>
      <c r="O16" s="214"/>
      <c r="P16" s="214"/>
      <c r="Q16" s="214"/>
      <c r="S16" s="215"/>
      <c r="U16" s="215"/>
      <c r="W16" s="216"/>
      <c r="X16" s="215"/>
      <c r="Y16" s="215"/>
    </row>
    <row r="17" spans="1:25" ht="21" customHeight="1" x14ac:dyDescent="0.6">
      <c r="A17" s="213" t="s">
        <v>172</v>
      </c>
      <c r="C17" s="26">
        <v>574800</v>
      </c>
      <c r="D17" s="26"/>
      <c r="E17" s="26">
        <v>400010</v>
      </c>
      <c r="F17" s="26"/>
      <c r="G17" s="26">
        <v>439325</v>
      </c>
      <c r="I17" s="208" t="s">
        <v>397</v>
      </c>
      <c r="K17" s="26">
        <v>252524010000</v>
      </c>
      <c r="L17" s="214"/>
      <c r="M17" s="214"/>
      <c r="N17" s="214"/>
      <c r="O17" s="214"/>
      <c r="P17" s="214"/>
      <c r="Q17" s="214"/>
      <c r="S17" s="215"/>
      <c r="U17" s="215"/>
      <c r="W17" s="216"/>
      <c r="X17" s="215"/>
      <c r="Y17" s="215"/>
    </row>
    <row r="18" spans="1:25" ht="21" customHeight="1" x14ac:dyDescent="0.6">
      <c r="A18" s="213" t="s">
        <v>173</v>
      </c>
      <c r="C18" s="26">
        <v>178768</v>
      </c>
      <c r="D18" s="26"/>
      <c r="E18" s="26">
        <v>408500</v>
      </c>
      <c r="F18" s="26"/>
      <c r="G18" s="26">
        <v>411700</v>
      </c>
      <c r="I18" s="208" t="s">
        <v>398</v>
      </c>
      <c r="K18" s="26">
        <v>73598785600</v>
      </c>
      <c r="L18" s="214"/>
      <c r="M18" s="214"/>
      <c r="N18" s="214"/>
      <c r="O18" s="214"/>
      <c r="P18" s="214"/>
      <c r="Q18" s="214"/>
      <c r="S18" s="215"/>
      <c r="U18" s="215"/>
      <c r="W18" s="216"/>
      <c r="X18" s="215"/>
      <c r="Y18" s="215"/>
    </row>
    <row r="19" spans="1:25" ht="21" customHeight="1" x14ac:dyDescent="0.6">
      <c r="A19" s="213" t="s">
        <v>175</v>
      </c>
      <c r="C19" s="26">
        <v>859254</v>
      </c>
      <c r="D19" s="26"/>
      <c r="E19" s="26">
        <v>401004</v>
      </c>
      <c r="F19" s="26"/>
      <c r="G19" s="26">
        <v>411700</v>
      </c>
      <c r="I19" s="208" t="s">
        <v>396</v>
      </c>
      <c r="K19" s="26">
        <v>353754871800</v>
      </c>
      <c r="L19" s="214"/>
      <c r="M19" s="214"/>
      <c r="N19" s="214"/>
      <c r="O19" s="214"/>
      <c r="P19" s="214"/>
      <c r="Q19" s="214"/>
      <c r="S19" s="215"/>
      <c r="U19" s="215"/>
      <c r="W19" s="216"/>
      <c r="X19" s="215"/>
      <c r="Y19" s="215"/>
    </row>
    <row r="20" spans="1:25" ht="21" customHeight="1" x14ac:dyDescent="0.6">
      <c r="A20" s="213" t="s">
        <v>177</v>
      </c>
      <c r="C20" s="26">
        <v>1000000</v>
      </c>
      <c r="D20" s="26"/>
      <c r="E20" s="26">
        <v>424000</v>
      </c>
      <c r="F20" s="26"/>
      <c r="G20" s="26">
        <v>411700</v>
      </c>
      <c r="I20" s="208" t="s">
        <v>399</v>
      </c>
      <c r="K20" s="26">
        <v>411700000000</v>
      </c>
      <c r="L20" s="214"/>
      <c r="M20" s="214"/>
      <c r="N20" s="214"/>
      <c r="O20" s="214"/>
      <c r="P20" s="214"/>
      <c r="Q20" s="214"/>
      <c r="S20" s="215"/>
      <c r="U20" s="215"/>
      <c r="W20" s="216"/>
      <c r="X20" s="215"/>
      <c r="Y20" s="215"/>
    </row>
    <row r="21" spans="1:25" ht="21" customHeight="1" x14ac:dyDescent="0.6">
      <c r="A21" s="213" t="s">
        <v>174</v>
      </c>
      <c r="C21" s="26">
        <v>1302822</v>
      </c>
      <c r="D21" s="26"/>
      <c r="E21" s="26">
        <v>405000</v>
      </c>
      <c r="F21" s="26"/>
      <c r="G21" s="26">
        <v>411700</v>
      </c>
      <c r="I21" s="208" t="s">
        <v>395</v>
      </c>
      <c r="K21" s="26">
        <v>536371817400</v>
      </c>
      <c r="L21" s="214"/>
      <c r="M21" s="214"/>
      <c r="N21" s="214"/>
      <c r="O21" s="214"/>
      <c r="P21" s="214"/>
      <c r="Q21" s="214"/>
      <c r="S21" s="215"/>
      <c r="U21" s="215"/>
      <c r="W21" s="216"/>
      <c r="X21" s="215"/>
      <c r="Y21" s="215"/>
    </row>
    <row r="22" spans="1:25" ht="21" customHeight="1" x14ac:dyDescent="0.6">
      <c r="A22" s="213" t="s">
        <v>226</v>
      </c>
      <c r="C22" s="26">
        <v>1400000</v>
      </c>
      <c r="D22" s="26"/>
      <c r="E22" s="26">
        <v>945000</v>
      </c>
      <c r="F22" s="26"/>
      <c r="G22" s="26">
        <v>969953</v>
      </c>
      <c r="I22" s="208" t="s">
        <v>400</v>
      </c>
      <c r="K22" s="26">
        <v>1357934200000</v>
      </c>
      <c r="L22" s="214"/>
      <c r="M22" s="214"/>
      <c r="N22" s="214"/>
      <c r="O22" s="214"/>
      <c r="P22" s="214"/>
      <c r="Q22" s="214"/>
      <c r="S22" s="215"/>
      <c r="U22" s="215"/>
      <c r="W22" s="216"/>
      <c r="X22" s="215"/>
      <c r="Y22" s="215"/>
    </row>
    <row r="23" spans="1:25" ht="21" customHeight="1" x14ac:dyDescent="0.6">
      <c r="A23" s="213" t="s">
        <v>306</v>
      </c>
      <c r="C23" s="26">
        <v>1439989</v>
      </c>
      <c r="D23" s="26"/>
      <c r="E23" s="26">
        <v>945800</v>
      </c>
      <c r="F23" s="26"/>
      <c r="G23" s="26">
        <v>955104</v>
      </c>
      <c r="I23" s="208" t="s">
        <v>401</v>
      </c>
      <c r="K23" s="26">
        <v>1375339253856</v>
      </c>
      <c r="L23" s="214"/>
      <c r="M23" s="214"/>
      <c r="N23" s="214"/>
      <c r="O23" s="214"/>
      <c r="P23" s="214"/>
      <c r="Q23" s="214"/>
      <c r="S23" s="215"/>
      <c r="U23" s="215"/>
      <c r="W23" s="216"/>
      <c r="X23" s="215"/>
      <c r="Y23" s="215"/>
    </row>
    <row r="24" spans="1:25" ht="21" customHeight="1" x14ac:dyDescent="0.6">
      <c r="A24" s="213"/>
      <c r="C24" s="215"/>
      <c r="E24" s="215"/>
      <c r="G24" s="26"/>
      <c r="I24" s="215"/>
      <c r="K24" s="215"/>
      <c r="M24" s="215"/>
      <c r="O24" s="215"/>
      <c r="Q24" s="215"/>
      <c r="S24" s="215"/>
      <c r="U24" s="215"/>
      <c r="W24" s="216"/>
      <c r="X24" s="215"/>
      <c r="Y24" s="215"/>
    </row>
    <row r="25" spans="1:25" ht="21" customHeight="1" x14ac:dyDescent="0.6">
      <c r="A25" s="213"/>
      <c r="C25" s="215"/>
      <c r="E25" s="215"/>
      <c r="G25" s="26"/>
      <c r="I25" s="215"/>
      <c r="K25" s="215"/>
      <c r="M25" s="215"/>
      <c r="O25" s="215"/>
      <c r="Q25" s="215"/>
      <c r="S25" s="215"/>
      <c r="U25" s="215"/>
      <c r="W25" s="216"/>
      <c r="X25" s="215"/>
      <c r="Y25" s="215"/>
    </row>
    <row r="26" spans="1:25" ht="21" customHeight="1" x14ac:dyDescent="0.6">
      <c r="A26" s="213"/>
      <c r="C26" s="215"/>
      <c r="E26" s="215"/>
      <c r="G26" s="215"/>
      <c r="I26" s="215"/>
      <c r="K26" s="215"/>
      <c r="M26" s="215"/>
      <c r="O26" s="215"/>
      <c r="Q26" s="215"/>
      <c r="S26" s="215"/>
      <c r="U26" s="215"/>
      <c r="W26" s="216"/>
      <c r="X26" s="215"/>
      <c r="Y26" s="215"/>
    </row>
    <row r="27" spans="1:25" ht="21" customHeight="1" x14ac:dyDescent="0.6">
      <c r="A27" s="213"/>
      <c r="C27" s="215"/>
      <c r="E27" s="215"/>
      <c r="G27" s="215"/>
      <c r="I27" s="215"/>
      <c r="K27" s="215"/>
      <c r="M27" s="215"/>
      <c r="O27" s="215"/>
      <c r="Q27" s="215"/>
      <c r="S27" s="215"/>
      <c r="U27" s="215"/>
      <c r="W27" s="216"/>
      <c r="X27" s="215"/>
      <c r="Y27" s="215"/>
    </row>
    <row r="28" spans="1:25" ht="21" customHeight="1" x14ac:dyDescent="0.6">
      <c r="A28" s="213"/>
      <c r="C28" s="215"/>
      <c r="E28" s="215"/>
      <c r="G28" s="215"/>
      <c r="I28" s="215"/>
      <c r="K28" s="215"/>
      <c r="M28" s="215"/>
      <c r="O28" s="215"/>
      <c r="Q28" s="215"/>
      <c r="S28" s="215"/>
      <c r="U28" s="215"/>
      <c r="W28" s="216"/>
      <c r="X28" s="215"/>
      <c r="Y28" s="215"/>
    </row>
    <row r="29" spans="1:25" ht="21" customHeight="1" x14ac:dyDescent="0.6">
      <c r="A29" s="213"/>
      <c r="C29" s="215"/>
      <c r="E29" s="215"/>
      <c r="G29" s="215"/>
      <c r="I29" s="215"/>
      <c r="K29" s="215"/>
      <c r="M29" s="215"/>
      <c r="O29" s="215"/>
      <c r="Q29" s="215"/>
      <c r="S29" s="215"/>
      <c r="U29" s="215"/>
      <c r="W29" s="216"/>
      <c r="X29" s="215"/>
      <c r="Y29" s="215"/>
    </row>
    <row r="30" spans="1:25" ht="21" customHeight="1" x14ac:dyDescent="0.6">
      <c r="A30" s="213"/>
      <c r="C30" s="215"/>
      <c r="G30" s="215"/>
      <c r="I30" s="215"/>
      <c r="K30" s="215"/>
      <c r="M30" s="215"/>
      <c r="O30" s="215"/>
      <c r="Q30" s="215"/>
      <c r="S30" s="215"/>
      <c r="U30" s="215"/>
      <c r="W30" s="216"/>
      <c r="X30" s="215"/>
      <c r="Y30" s="215"/>
    </row>
    <row r="31" spans="1:25" ht="21" customHeight="1" x14ac:dyDescent="0.6">
      <c r="A31" s="213"/>
      <c r="C31" s="215"/>
      <c r="E31" s="215"/>
      <c r="G31" s="215"/>
      <c r="I31" s="215"/>
      <c r="K31" s="215"/>
      <c r="M31" s="215"/>
      <c r="O31" s="215"/>
      <c r="Q31" s="215"/>
      <c r="S31" s="215"/>
      <c r="U31" s="215"/>
      <c r="W31" s="216"/>
      <c r="X31" s="215"/>
      <c r="Y31" s="215"/>
    </row>
    <row r="32" spans="1:25" ht="21" customHeight="1" x14ac:dyDescent="0.6">
      <c r="A32" s="213"/>
      <c r="C32" s="215"/>
      <c r="E32" s="215"/>
      <c r="G32" s="215"/>
      <c r="I32" s="215"/>
      <c r="K32" s="215"/>
      <c r="M32" s="215"/>
      <c r="O32" s="215"/>
      <c r="Q32" s="215"/>
      <c r="S32" s="215"/>
      <c r="U32" s="215"/>
      <c r="W32" s="216"/>
      <c r="X32" s="215"/>
      <c r="Y32" s="215"/>
    </row>
    <row r="33" spans="1:25" ht="21" customHeight="1" x14ac:dyDescent="0.6">
      <c r="A33" s="213"/>
      <c r="C33" s="215"/>
      <c r="E33" s="215"/>
      <c r="G33" s="215"/>
      <c r="I33" s="215"/>
      <c r="K33" s="215"/>
      <c r="M33" s="215"/>
      <c r="O33" s="215"/>
      <c r="Q33" s="215"/>
      <c r="S33" s="215"/>
      <c r="U33" s="215"/>
      <c r="W33" s="216"/>
      <c r="X33" s="215"/>
      <c r="Y33" s="215"/>
    </row>
    <row r="34" spans="1:25" ht="21" customHeight="1" x14ac:dyDescent="0.6">
      <c r="A34" s="213"/>
      <c r="C34" s="215"/>
      <c r="E34" s="215"/>
      <c r="G34" s="215"/>
      <c r="I34" s="215"/>
      <c r="K34" s="215"/>
      <c r="M34" s="215"/>
      <c r="O34" s="215"/>
      <c r="Q34" s="215"/>
      <c r="S34" s="215"/>
      <c r="U34" s="215"/>
      <c r="W34" s="216"/>
      <c r="X34" s="215"/>
      <c r="Y34" s="215"/>
    </row>
    <row r="35" spans="1:25" ht="21" customHeight="1" x14ac:dyDescent="0.55000000000000004">
      <c r="S35" s="215"/>
      <c r="W35" s="216"/>
      <c r="X35" s="215"/>
      <c r="Y35" s="215"/>
    </row>
    <row r="38" spans="1:25" ht="21" customHeight="1" x14ac:dyDescent="0.55000000000000004">
      <c r="S38" s="215"/>
    </row>
    <row r="39" spans="1:25" ht="21" customHeight="1" x14ac:dyDescent="0.55000000000000004">
      <c r="U39" s="215"/>
    </row>
  </sheetData>
  <mergeCells count="10">
    <mergeCell ref="A1:K1"/>
    <mergeCell ref="A2:K2"/>
    <mergeCell ref="A3:K3"/>
    <mergeCell ref="C7"/>
    <mergeCell ref="E7"/>
    <mergeCell ref="G7"/>
    <mergeCell ref="I7"/>
    <mergeCell ref="K7"/>
    <mergeCell ref="A4:K4"/>
    <mergeCell ref="C6:K6"/>
  </mergeCells>
  <printOptions horizontalCentered="1"/>
  <pageMargins left="0" right="0" top="0.39370078740157483" bottom="0.74803149606299213" header="0" footer="0.19685039370078741"/>
  <pageSetup paperSize="9" scale="90" firstPageNumber="4" orientation="landscape" useFirstPageNumber="1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 tint="0.59999389629810485"/>
  </sheetPr>
  <dimension ref="A1:AE49"/>
  <sheetViews>
    <sheetView rightToLeft="1" tabSelected="1" view="pageBreakPreview" zoomScale="50" zoomScaleNormal="70" zoomScaleSheetLayoutView="50" zoomScalePageLayoutView="50" workbookViewId="0">
      <selection activeCell="Q27" sqref="Q27"/>
    </sheetView>
  </sheetViews>
  <sheetFormatPr defaultColWidth="9.140625" defaultRowHeight="18.75" x14ac:dyDescent="0.45"/>
  <cols>
    <col min="1" max="1" width="14.42578125" style="4" customWidth="1"/>
    <col min="2" max="2" width="0.5703125" style="4" customWidth="1"/>
    <col min="3" max="3" width="13.140625" style="4" customWidth="1"/>
    <col min="4" max="4" width="0.5703125" style="4" customWidth="1"/>
    <col min="5" max="5" width="5" style="4" customWidth="1"/>
    <col min="6" max="6" width="0.5703125" style="4" customWidth="1"/>
    <col min="7" max="7" width="5.7109375" style="4" customWidth="1"/>
    <col min="8" max="8" width="0.5703125" style="4" customWidth="1"/>
    <col min="9" max="9" width="8.7109375" style="4" customWidth="1"/>
    <col min="10" max="10" width="0.5703125" style="4" customWidth="1"/>
    <col min="11" max="11" width="6.140625" style="4" customWidth="1"/>
    <col min="12" max="12" width="0.5703125" style="4" customWidth="1"/>
    <col min="13" max="13" width="9.85546875" style="119" customWidth="1"/>
    <col min="14" max="14" width="0.5703125" style="4" customWidth="1"/>
    <col min="15" max="15" width="11.140625" style="119" customWidth="1"/>
    <col min="16" max="16" width="0.5703125" style="4" customWidth="1"/>
    <col min="17" max="17" width="7.7109375" style="4" bestFit="1" customWidth="1"/>
    <col min="18" max="18" width="0.5703125" style="4" customWidth="1"/>
    <col min="19" max="19" width="9.85546875" style="4" customWidth="1"/>
    <col min="20" max="20" width="0.5703125" style="4" customWidth="1"/>
    <col min="21" max="21" width="7.7109375" style="4" bestFit="1" customWidth="1"/>
    <col min="22" max="22" width="0.5703125" style="4" customWidth="1"/>
    <col min="23" max="23" width="8.7109375" style="4" customWidth="1"/>
    <col min="24" max="24" width="0.5703125" style="4" customWidth="1"/>
    <col min="25" max="25" width="7.7109375" style="4" bestFit="1" customWidth="1"/>
    <col min="26" max="26" width="0.5703125" style="4" customWidth="1"/>
    <col min="27" max="27" width="9.85546875" style="119" customWidth="1"/>
    <col min="28" max="28" width="0.5703125" style="4" customWidth="1"/>
    <col min="29" max="29" width="10.85546875" style="119" customWidth="1"/>
    <col min="30" max="30" width="0.5703125" style="4" hidden="1" customWidth="1"/>
    <col min="31" max="31" width="8.85546875" style="4" customWidth="1"/>
    <col min="32" max="32" width="10" style="4" customWidth="1"/>
    <col min="33" max="33" width="9.140625" style="4" customWidth="1"/>
    <col min="34" max="16384" width="9.140625" style="4"/>
  </cols>
  <sheetData>
    <row r="1" spans="1:31" ht="21" x14ac:dyDescent="0.45">
      <c r="A1" s="260" t="str">
        <f>' تعدیل قیمت '!A1:K1</f>
        <v>صندوق سرمایه‌گذاری آوای فردای زاگرس</v>
      </c>
      <c r="B1" s="260"/>
      <c r="C1" s="260"/>
      <c r="D1" s="260"/>
      <c r="E1" s="260"/>
      <c r="F1" s="260"/>
      <c r="G1" s="260"/>
      <c r="H1" s="260"/>
      <c r="I1" s="260"/>
      <c r="J1" s="260"/>
      <c r="K1" s="260"/>
      <c r="L1" s="260"/>
      <c r="M1" s="260"/>
      <c r="N1" s="260"/>
      <c r="O1" s="260"/>
      <c r="P1" s="260"/>
      <c r="Q1" s="260"/>
      <c r="R1" s="260"/>
      <c r="S1" s="260"/>
      <c r="T1" s="260"/>
      <c r="U1" s="260"/>
      <c r="V1" s="260"/>
      <c r="W1" s="260"/>
      <c r="X1" s="260"/>
      <c r="Y1" s="260"/>
      <c r="Z1" s="260"/>
      <c r="AA1" s="260"/>
      <c r="AB1" s="260"/>
      <c r="AC1" s="260"/>
      <c r="AD1" s="260"/>
      <c r="AE1" s="260"/>
    </row>
    <row r="2" spans="1:31" ht="21" x14ac:dyDescent="0.45">
      <c r="A2" s="260" t="s">
        <v>0</v>
      </c>
      <c r="B2" s="260"/>
      <c r="C2" s="260"/>
      <c r="D2" s="260"/>
      <c r="E2" s="260"/>
      <c r="F2" s="260"/>
      <c r="G2" s="260"/>
      <c r="H2" s="260"/>
      <c r="I2" s="260"/>
      <c r="J2" s="260"/>
      <c r="K2" s="260"/>
      <c r="L2" s="260"/>
      <c r="M2" s="260"/>
      <c r="N2" s="260"/>
      <c r="O2" s="260"/>
      <c r="P2" s="260"/>
      <c r="Q2" s="260"/>
      <c r="R2" s="260"/>
      <c r="S2" s="260"/>
      <c r="T2" s="260"/>
      <c r="U2" s="260"/>
      <c r="V2" s="260"/>
      <c r="W2" s="260"/>
      <c r="X2" s="260"/>
      <c r="Y2" s="260"/>
      <c r="Z2" s="260"/>
      <c r="AA2" s="260"/>
      <c r="AB2" s="260"/>
      <c r="AC2" s="260"/>
      <c r="AD2" s="260"/>
      <c r="AE2" s="260"/>
    </row>
    <row r="3" spans="1:31" ht="21" x14ac:dyDescent="0.45">
      <c r="A3" s="260" t="str">
        <f>سهام!A3</f>
        <v>برای ماه منتهی به 1401/05/31</v>
      </c>
      <c r="B3" s="260"/>
      <c r="C3" s="260"/>
      <c r="D3" s="260"/>
      <c r="E3" s="260"/>
      <c r="F3" s="260"/>
      <c r="G3" s="260"/>
      <c r="H3" s="260"/>
      <c r="I3" s="260"/>
      <c r="J3" s="260"/>
      <c r="K3" s="260"/>
      <c r="L3" s="260"/>
      <c r="M3" s="260"/>
      <c r="N3" s="260"/>
      <c r="O3" s="260"/>
      <c r="P3" s="260"/>
      <c r="Q3" s="260"/>
      <c r="R3" s="260"/>
      <c r="S3" s="260"/>
      <c r="T3" s="260"/>
      <c r="U3" s="260"/>
      <c r="V3" s="260"/>
      <c r="W3" s="260"/>
      <c r="X3" s="260"/>
      <c r="Y3" s="260"/>
      <c r="Z3" s="260"/>
      <c r="AA3" s="260"/>
      <c r="AB3" s="260"/>
      <c r="AC3" s="260"/>
      <c r="AD3" s="260"/>
      <c r="AE3" s="260"/>
    </row>
    <row r="5" spans="1:31" ht="21" x14ac:dyDescent="0.45">
      <c r="A5" s="261" t="s">
        <v>30</v>
      </c>
      <c r="B5" s="261" t="s">
        <v>30</v>
      </c>
      <c r="C5" s="261" t="s">
        <v>30</v>
      </c>
      <c r="D5" s="261" t="s">
        <v>30</v>
      </c>
      <c r="E5" s="261" t="s">
        <v>30</v>
      </c>
      <c r="F5" s="261" t="s">
        <v>30</v>
      </c>
      <c r="G5" s="261" t="s">
        <v>30</v>
      </c>
      <c r="H5" s="261" t="s">
        <v>30</v>
      </c>
      <c r="I5" s="261" t="s">
        <v>30</v>
      </c>
      <c r="K5" s="261" t="str">
        <f>سهام!C6</f>
        <v>1401/04/31</v>
      </c>
      <c r="L5" s="261" t="s">
        <v>2</v>
      </c>
      <c r="M5" s="261" t="s">
        <v>2</v>
      </c>
      <c r="N5" s="261" t="s">
        <v>2</v>
      </c>
      <c r="O5" s="261" t="s">
        <v>2</v>
      </c>
      <c r="Q5" s="261" t="s">
        <v>3</v>
      </c>
      <c r="R5" s="261" t="s">
        <v>3</v>
      </c>
      <c r="S5" s="261" t="s">
        <v>3</v>
      </c>
      <c r="T5" s="261" t="s">
        <v>3</v>
      </c>
      <c r="U5" s="261" t="s">
        <v>3</v>
      </c>
      <c r="V5" s="261" t="s">
        <v>3</v>
      </c>
      <c r="W5" s="261" t="s">
        <v>3</v>
      </c>
      <c r="Y5" s="261" t="str">
        <f>سهام!Q6</f>
        <v>1401/05/31</v>
      </c>
      <c r="Z5" s="261" t="s">
        <v>4</v>
      </c>
      <c r="AA5" s="261" t="s">
        <v>4</v>
      </c>
      <c r="AB5" s="261" t="s">
        <v>4</v>
      </c>
      <c r="AC5" s="261" t="s">
        <v>4</v>
      </c>
      <c r="AD5" s="261" t="s">
        <v>4</v>
      </c>
      <c r="AE5" s="261" t="s">
        <v>4</v>
      </c>
    </row>
    <row r="6" spans="1:31" s="119" customFormat="1" x14ac:dyDescent="0.45">
      <c r="A6" s="267" t="s">
        <v>31</v>
      </c>
      <c r="C6" s="267" t="s">
        <v>22</v>
      </c>
      <c r="E6" s="267" t="s">
        <v>23</v>
      </c>
      <c r="G6" s="267" t="s">
        <v>32</v>
      </c>
      <c r="I6" s="269" t="s">
        <v>20</v>
      </c>
      <c r="K6" s="267" t="s">
        <v>5</v>
      </c>
      <c r="M6" s="267" t="s">
        <v>6</v>
      </c>
      <c r="O6" s="267" t="s">
        <v>69</v>
      </c>
      <c r="Q6" s="268" t="s">
        <v>8</v>
      </c>
      <c r="R6" s="268" t="s">
        <v>8</v>
      </c>
      <c r="S6" s="268" t="s">
        <v>8</v>
      </c>
      <c r="U6" s="268" t="s">
        <v>9</v>
      </c>
      <c r="V6" s="268" t="s">
        <v>9</v>
      </c>
      <c r="W6" s="268" t="s">
        <v>9</v>
      </c>
      <c r="Y6" s="267" t="s">
        <v>5</v>
      </c>
      <c r="AA6" s="267" t="s">
        <v>6</v>
      </c>
      <c r="AC6" s="267" t="s">
        <v>69</v>
      </c>
      <c r="AE6" s="267" t="s">
        <v>33</v>
      </c>
    </row>
    <row r="7" spans="1:31" s="119" customFormat="1" ht="46.5" customHeight="1" x14ac:dyDescent="0.45">
      <c r="A7" s="268" t="s">
        <v>31</v>
      </c>
      <c r="C7" s="268" t="s">
        <v>22</v>
      </c>
      <c r="E7" s="268" t="s">
        <v>23</v>
      </c>
      <c r="G7" s="268" t="s">
        <v>32</v>
      </c>
      <c r="I7" s="270" t="s">
        <v>20</v>
      </c>
      <c r="K7" s="268" t="s">
        <v>5</v>
      </c>
      <c r="M7" s="268" t="s">
        <v>6</v>
      </c>
      <c r="O7" s="268" t="s">
        <v>7</v>
      </c>
      <c r="Q7" s="268" t="s">
        <v>5</v>
      </c>
      <c r="S7" s="268" t="s">
        <v>6</v>
      </c>
      <c r="U7" s="268" t="s">
        <v>5</v>
      </c>
      <c r="W7" s="268" t="s">
        <v>12</v>
      </c>
      <c r="Y7" s="268" t="s">
        <v>5</v>
      </c>
      <c r="AA7" s="268" t="s">
        <v>6</v>
      </c>
      <c r="AC7" s="268" t="s">
        <v>7</v>
      </c>
      <c r="AE7" s="268" t="s">
        <v>33</v>
      </c>
    </row>
    <row r="9" spans="1:31" ht="21" x14ac:dyDescent="0.55000000000000004">
      <c r="A9" s="48"/>
      <c r="C9" s="5"/>
      <c r="E9" s="5"/>
      <c r="G9" s="5"/>
      <c r="I9" s="5"/>
      <c r="K9" s="5"/>
      <c r="M9" s="5"/>
      <c r="O9" s="5"/>
      <c r="Q9" s="5"/>
      <c r="S9" s="5"/>
      <c r="U9" s="5"/>
      <c r="W9" s="5"/>
      <c r="Y9" s="3"/>
      <c r="Z9" s="5"/>
      <c r="AA9" s="94"/>
    </row>
    <row r="10" spans="1:31" ht="21" x14ac:dyDescent="0.55000000000000004">
      <c r="A10" s="48"/>
      <c r="C10" s="5"/>
      <c r="E10" s="5"/>
      <c r="G10" s="5"/>
      <c r="I10" s="5"/>
      <c r="K10" s="5"/>
      <c r="M10" s="5"/>
      <c r="O10" s="5"/>
      <c r="Q10" s="5"/>
      <c r="S10" s="5"/>
      <c r="U10" s="5"/>
      <c r="W10" s="5"/>
      <c r="Y10" s="3"/>
      <c r="Z10" s="5"/>
      <c r="AA10" s="94"/>
    </row>
    <row r="11" spans="1:31" ht="21" x14ac:dyDescent="0.55000000000000004">
      <c r="A11" s="48"/>
      <c r="C11" s="5"/>
      <c r="E11" s="5"/>
      <c r="G11" s="5"/>
      <c r="I11" s="5"/>
      <c r="K11" s="5"/>
      <c r="M11" s="5"/>
      <c r="O11" s="5"/>
      <c r="Q11" s="5"/>
      <c r="S11" s="5"/>
      <c r="U11" s="5"/>
      <c r="W11" s="5"/>
      <c r="Y11" s="3"/>
      <c r="Z11" s="5"/>
      <c r="AA11" s="94"/>
    </row>
    <row r="12" spans="1:31" ht="21" x14ac:dyDescent="0.55000000000000004">
      <c r="A12" s="48"/>
      <c r="C12" s="5"/>
      <c r="E12" s="5"/>
      <c r="G12" s="5"/>
      <c r="I12" s="5"/>
      <c r="K12" s="5"/>
      <c r="M12" s="5"/>
      <c r="O12" s="5"/>
      <c r="Q12" s="5"/>
      <c r="S12" s="5"/>
      <c r="U12" s="5"/>
      <c r="W12" s="5"/>
      <c r="Y12" s="3"/>
      <c r="Z12" s="5"/>
      <c r="AA12" s="94"/>
    </row>
    <row r="13" spans="1:31" ht="21" x14ac:dyDescent="0.55000000000000004">
      <c r="A13" s="48"/>
      <c r="C13" s="5"/>
      <c r="E13" s="5"/>
      <c r="G13" s="5"/>
      <c r="I13" s="5"/>
      <c r="K13" s="5"/>
      <c r="M13" s="5"/>
      <c r="O13" s="5"/>
      <c r="Q13" s="5"/>
      <c r="S13" s="5"/>
      <c r="U13" s="5"/>
      <c r="W13" s="5"/>
      <c r="Y13" s="3"/>
      <c r="Z13" s="5"/>
      <c r="AA13" s="94"/>
    </row>
    <row r="14" spans="1:31" ht="21" x14ac:dyDescent="0.55000000000000004">
      <c r="A14" s="48"/>
      <c r="C14" s="5"/>
      <c r="E14" s="5"/>
      <c r="G14" s="5"/>
      <c r="I14" s="5"/>
      <c r="K14" s="5"/>
      <c r="M14" s="5"/>
      <c r="O14" s="5"/>
      <c r="Q14" s="5"/>
      <c r="S14" s="5"/>
      <c r="U14" s="5"/>
      <c r="W14" s="5"/>
      <c r="Y14" s="3"/>
      <c r="Z14" s="5"/>
      <c r="AA14" s="94"/>
    </row>
    <row r="15" spans="1:31" ht="21" x14ac:dyDescent="0.55000000000000004">
      <c r="A15" s="48"/>
      <c r="C15" s="5"/>
      <c r="E15" s="5"/>
      <c r="G15" s="5"/>
      <c r="I15" s="5"/>
      <c r="K15" s="5"/>
      <c r="M15" s="5"/>
      <c r="O15" s="5"/>
      <c r="Q15" s="5"/>
      <c r="S15" s="5"/>
      <c r="U15" s="5"/>
      <c r="W15" s="5"/>
      <c r="Y15" s="3"/>
      <c r="Z15" s="5"/>
      <c r="AA15" s="94"/>
    </row>
    <row r="16" spans="1:31" ht="21" x14ac:dyDescent="0.55000000000000004">
      <c r="A16" s="48"/>
      <c r="C16" s="5"/>
      <c r="E16" s="5"/>
      <c r="G16" s="5"/>
      <c r="I16" s="5"/>
      <c r="K16" s="5"/>
      <c r="M16" s="5"/>
      <c r="O16" s="5"/>
      <c r="Q16" s="5"/>
      <c r="S16" s="5"/>
      <c r="U16" s="5"/>
      <c r="W16" s="5"/>
      <c r="Y16" s="3"/>
      <c r="Z16" s="5"/>
      <c r="AA16" s="94"/>
    </row>
    <row r="17" spans="1:27" ht="21" x14ac:dyDescent="0.55000000000000004">
      <c r="A17" s="48"/>
      <c r="C17" s="5"/>
      <c r="E17" s="5"/>
      <c r="G17" s="5"/>
      <c r="I17" s="5"/>
      <c r="K17" s="5"/>
      <c r="M17" s="5"/>
      <c r="O17" s="5"/>
      <c r="Q17" s="5"/>
      <c r="S17" s="5"/>
      <c r="U17" s="5"/>
      <c r="W17" s="5"/>
      <c r="Y17" s="3"/>
      <c r="Z17" s="5"/>
      <c r="AA17" s="94"/>
    </row>
    <row r="18" spans="1:27" ht="21" x14ac:dyDescent="0.55000000000000004">
      <c r="A18" s="48"/>
      <c r="C18" s="5"/>
      <c r="E18" s="5"/>
      <c r="G18" s="5"/>
      <c r="I18" s="5"/>
      <c r="K18" s="5"/>
      <c r="M18" s="5"/>
      <c r="O18" s="5"/>
      <c r="Q18" s="5"/>
      <c r="S18" s="5"/>
      <c r="U18" s="5"/>
      <c r="W18" s="5"/>
      <c r="Y18" s="3"/>
      <c r="Z18" s="5"/>
      <c r="AA18" s="94"/>
    </row>
    <row r="19" spans="1:27" ht="21" x14ac:dyDescent="0.55000000000000004">
      <c r="A19" s="48"/>
      <c r="C19" s="5"/>
      <c r="E19" s="5"/>
      <c r="G19" s="5"/>
      <c r="I19" s="5"/>
      <c r="K19" s="5"/>
      <c r="M19" s="5"/>
      <c r="O19" s="5"/>
      <c r="Q19" s="5"/>
      <c r="S19" s="5"/>
      <c r="U19" s="5"/>
      <c r="W19" s="5"/>
      <c r="Y19" s="3"/>
      <c r="Z19" s="5"/>
      <c r="AA19" s="94"/>
    </row>
    <row r="20" spans="1:27" ht="21" x14ac:dyDescent="0.55000000000000004">
      <c r="A20" s="48"/>
      <c r="C20" s="5"/>
      <c r="E20" s="5"/>
      <c r="G20" s="5"/>
      <c r="I20" s="5"/>
      <c r="K20" s="5"/>
      <c r="M20" s="5"/>
      <c r="O20" s="5"/>
      <c r="Q20" s="5"/>
      <c r="S20" s="5"/>
      <c r="U20" s="5"/>
      <c r="W20" s="5"/>
      <c r="Y20" s="3"/>
      <c r="Z20" s="5"/>
      <c r="AA20" s="94"/>
    </row>
    <row r="21" spans="1:27" ht="21" x14ac:dyDescent="0.55000000000000004">
      <c r="A21" s="48"/>
      <c r="C21" s="5"/>
      <c r="E21" s="5"/>
      <c r="G21" s="5"/>
      <c r="I21" s="5"/>
      <c r="K21" s="5"/>
      <c r="M21" s="5"/>
      <c r="O21" s="5"/>
      <c r="Q21" s="5"/>
      <c r="S21" s="5"/>
      <c r="U21" s="5"/>
      <c r="W21" s="5"/>
      <c r="Y21" s="3"/>
      <c r="Z21" s="5"/>
      <c r="AA21" s="94"/>
    </row>
    <row r="22" spans="1:27" ht="21" x14ac:dyDescent="0.55000000000000004">
      <c r="A22" s="48"/>
      <c r="C22" s="5"/>
      <c r="E22" s="5"/>
      <c r="G22" s="5"/>
      <c r="I22" s="5"/>
      <c r="K22" s="5"/>
      <c r="M22" s="5"/>
      <c r="O22" s="5"/>
      <c r="Q22" s="5"/>
      <c r="S22" s="5"/>
      <c r="U22" s="5"/>
      <c r="W22" s="5"/>
      <c r="Y22" s="3"/>
      <c r="Z22" s="5"/>
      <c r="AA22" s="94"/>
    </row>
    <row r="23" spans="1:27" ht="21" x14ac:dyDescent="0.55000000000000004">
      <c r="A23" s="48"/>
      <c r="C23" s="5"/>
      <c r="E23" s="5"/>
      <c r="G23" s="5"/>
      <c r="I23" s="5"/>
      <c r="K23" s="5"/>
      <c r="M23" s="5"/>
      <c r="O23" s="5"/>
      <c r="Q23" s="5"/>
      <c r="S23" s="5"/>
      <c r="U23" s="5"/>
      <c r="W23" s="5"/>
      <c r="Y23" s="3"/>
      <c r="Z23" s="5"/>
      <c r="AA23" s="94"/>
    </row>
    <row r="24" spans="1:27" ht="21" x14ac:dyDescent="0.55000000000000004">
      <c r="A24" s="48"/>
      <c r="C24" s="5"/>
      <c r="E24" s="5"/>
      <c r="G24" s="5"/>
      <c r="I24" s="5"/>
      <c r="K24" s="5"/>
      <c r="M24" s="5"/>
      <c r="O24" s="5"/>
      <c r="Q24" s="5"/>
      <c r="S24" s="5"/>
      <c r="U24" s="5"/>
      <c r="W24" s="5"/>
      <c r="Y24" s="3"/>
      <c r="Z24" s="5"/>
      <c r="AA24" s="94"/>
    </row>
    <row r="25" spans="1:27" ht="21" x14ac:dyDescent="0.55000000000000004">
      <c r="A25" s="48"/>
      <c r="C25" s="5"/>
      <c r="E25" s="5"/>
      <c r="G25" s="5"/>
      <c r="I25" s="5"/>
      <c r="K25" s="5"/>
      <c r="M25" s="5"/>
      <c r="O25" s="5"/>
      <c r="Q25" s="5"/>
      <c r="S25" s="5"/>
      <c r="U25" s="5"/>
      <c r="W25" s="5"/>
      <c r="Y25" s="3"/>
      <c r="Z25" s="5"/>
      <c r="AA25" s="94"/>
    </row>
    <row r="26" spans="1:27" ht="21" x14ac:dyDescent="0.55000000000000004">
      <c r="A26" s="48"/>
      <c r="C26" s="5"/>
      <c r="E26" s="5"/>
      <c r="G26" s="5"/>
      <c r="I26" s="5"/>
      <c r="K26" s="5"/>
      <c r="M26" s="5"/>
      <c r="O26" s="5"/>
      <c r="Q26" s="5"/>
      <c r="S26" s="5"/>
      <c r="U26" s="5"/>
      <c r="W26" s="5"/>
      <c r="Y26" s="3"/>
      <c r="Z26" s="5"/>
      <c r="AA26" s="94"/>
    </row>
    <row r="27" spans="1:27" ht="21" x14ac:dyDescent="0.55000000000000004">
      <c r="A27" s="48"/>
      <c r="C27" s="5"/>
      <c r="E27" s="5"/>
      <c r="G27" s="5"/>
      <c r="I27" s="5"/>
      <c r="K27" s="5"/>
      <c r="M27" s="5"/>
      <c r="O27" s="5"/>
      <c r="Q27" s="5"/>
      <c r="S27" s="5"/>
      <c r="U27" s="5"/>
      <c r="W27" s="5"/>
      <c r="Y27" s="3"/>
      <c r="Z27" s="5"/>
      <c r="AA27" s="94"/>
    </row>
    <row r="28" spans="1:27" ht="21" x14ac:dyDescent="0.55000000000000004">
      <c r="A28" s="48"/>
      <c r="C28" s="5"/>
      <c r="E28" s="5"/>
      <c r="G28" s="5"/>
      <c r="I28" s="5"/>
      <c r="K28" s="5"/>
      <c r="M28" s="5"/>
      <c r="O28" s="5"/>
      <c r="Q28" s="5"/>
      <c r="S28" s="5"/>
      <c r="U28" s="5"/>
      <c r="W28" s="5"/>
      <c r="Y28" s="3"/>
      <c r="Z28" s="5"/>
      <c r="AA28" s="94"/>
    </row>
    <row r="29" spans="1:27" ht="21" x14ac:dyDescent="0.55000000000000004">
      <c r="A29" s="48"/>
      <c r="C29" s="5"/>
      <c r="E29" s="5"/>
      <c r="G29" s="5"/>
      <c r="I29" s="5"/>
      <c r="K29" s="5"/>
      <c r="M29" s="5"/>
      <c r="O29" s="5"/>
      <c r="Q29" s="5"/>
      <c r="S29" s="5"/>
      <c r="U29" s="5"/>
      <c r="W29" s="5"/>
      <c r="Y29" s="3"/>
      <c r="Z29" s="5"/>
      <c r="AA29" s="94"/>
    </row>
    <row r="30" spans="1:27" ht="21" x14ac:dyDescent="0.55000000000000004">
      <c r="A30" s="48"/>
      <c r="C30" s="5"/>
      <c r="E30" s="5"/>
      <c r="G30" s="9"/>
      <c r="I30" s="5"/>
      <c r="K30" s="5"/>
      <c r="M30" s="5"/>
      <c r="O30" s="5"/>
      <c r="Q30" s="5"/>
      <c r="S30" s="5"/>
      <c r="U30" s="5"/>
      <c r="W30" s="5"/>
      <c r="Y30" s="3"/>
      <c r="Z30" s="5"/>
      <c r="AA30" s="94"/>
    </row>
    <row r="31" spans="1:27" ht="21" x14ac:dyDescent="0.55000000000000004">
      <c r="A31" s="48"/>
      <c r="C31" s="5"/>
      <c r="E31" s="5"/>
      <c r="G31" s="9"/>
      <c r="I31" s="5"/>
      <c r="K31" s="5"/>
      <c r="M31" s="5"/>
      <c r="O31" s="5"/>
      <c r="Q31" s="5"/>
      <c r="S31" s="5"/>
      <c r="U31" s="5"/>
      <c r="W31" s="5"/>
      <c r="Y31" s="3"/>
      <c r="Z31" s="5"/>
      <c r="AA31" s="94"/>
    </row>
    <row r="32" spans="1:27" ht="21" x14ac:dyDescent="0.55000000000000004">
      <c r="A32" s="48"/>
      <c r="C32" s="5"/>
      <c r="E32" s="5"/>
      <c r="G32" s="5"/>
      <c r="I32" s="5"/>
      <c r="K32" s="5"/>
      <c r="M32" s="5"/>
      <c r="O32" s="5"/>
      <c r="Q32" s="5"/>
      <c r="S32" s="5"/>
      <c r="U32" s="5"/>
      <c r="W32" s="5"/>
      <c r="Y32" s="3"/>
      <c r="Z32" s="5"/>
      <c r="AA32" s="94"/>
    </row>
    <row r="33" spans="1:27" ht="21" x14ac:dyDescent="0.55000000000000004">
      <c r="A33" s="48"/>
      <c r="C33" s="5"/>
      <c r="E33" s="5"/>
      <c r="G33" s="5"/>
      <c r="I33" s="5"/>
      <c r="K33" s="5"/>
      <c r="M33" s="5"/>
      <c r="O33" s="5"/>
      <c r="Q33" s="5"/>
      <c r="S33" s="5"/>
      <c r="U33" s="5"/>
      <c r="W33" s="5"/>
      <c r="Y33" s="3"/>
      <c r="Z33" s="5"/>
      <c r="AA33" s="94"/>
    </row>
    <row r="34" spans="1:27" ht="21" x14ac:dyDescent="0.55000000000000004">
      <c r="A34" s="48"/>
      <c r="C34" s="5"/>
      <c r="E34" s="5"/>
      <c r="G34" s="5"/>
      <c r="I34" s="5"/>
      <c r="K34" s="5"/>
      <c r="M34" s="5"/>
      <c r="O34" s="5"/>
      <c r="Q34" s="5"/>
      <c r="S34" s="5"/>
      <c r="U34" s="5"/>
      <c r="W34" s="5"/>
      <c r="Y34" s="3"/>
      <c r="Z34" s="5"/>
      <c r="AA34" s="94"/>
    </row>
    <row r="35" spans="1:27" ht="21" x14ac:dyDescent="0.55000000000000004">
      <c r="A35" s="48"/>
      <c r="C35" s="5"/>
      <c r="E35" s="5"/>
      <c r="G35" s="5"/>
      <c r="I35" s="5"/>
      <c r="K35" s="5"/>
      <c r="M35" s="5"/>
      <c r="O35" s="5"/>
      <c r="Q35" s="5"/>
      <c r="S35" s="5"/>
      <c r="U35" s="5"/>
      <c r="W35" s="5"/>
      <c r="Y35" s="3"/>
      <c r="Z35" s="5"/>
      <c r="AA35" s="94"/>
    </row>
    <row r="36" spans="1:27" ht="21" x14ac:dyDescent="0.55000000000000004">
      <c r="A36" s="48"/>
      <c r="C36" s="5"/>
      <c r="G36" s="5"/>
      <c r="I36" s="5"/>
      <c r="K36" s="5"/>
      <c r="M36" s="5"/>
      <c r="O36" s="5"/>
      <c r="Q36" s="5"/>
      <c r="S36" s="5"/>
      <c r="U36" s="5"/>
      <c r="W36" s="5"/>
      <c r="Y36" s="3"/>
      <c r="Z36" s="5"/>
      <c r="AA36" s="94"/>
    </row>
    <row r="37" spans="1:27" ht="21" x14ac:dyDescent="0.55000000000000004">
      <c r="A37" s="48"/>
      <c r="C37" s="5"/>
      <c r="E37" s="5"/>
      <c r="G37" s="5"/>
      <c r="I37" s="5"/>
      <c r="K37" s="5"/>
      <c r="M37" s="5"/>
      <c r="O37" s="5"/>
      <c r="Q37" s="5"/>
      <c r="S37" s="5"/>
      <c r="U37" s="5"/>
      <c r="W37" s="5"/>
      <c r="Y37" s="3"/>
      <c r="Z37" s="5"/>
      <c r="AA37" s="94"/>
    </row>
    <row r="38" spans="1:27" ht="21" x14ac:dyDescent="0.55000000000000004">
      <c r="A38" s="48"/>
      <c r="C38" s="5"/>
      <c r="E38" s="5"/>
      <c r="G38" s="5"/>
      <c r="I38" s="5"/>
      <c r="K38" s="5"/>
      <c r="M38" s="5"/>
      <c r="O38" s="5"/>
      <c r="Q38" s="5"/>
      <c r="S38" s="5"/>
      <c r="U38" s="5"/>
      <c r="W38" s="5"/>
      <c r="Y38" s="3"/>
      <c r="Z38" s="5"/>
      <c r="AA38" s="94"/>
    </row>
    <row r="39" spans="1:27" ht="21" x14ac:dyDescent="0.55000000000000004">
      <c r="A39" s="48"/>
      <c r="C39" s="5"/>
      <c r="E39" s="5"/>
      <c r="G39" s="5"/>
      <c r="I39" s="5"/>
      <c r="K39" s="5"/>
      <c r="M39" s="5"/>
      <c r="O39" s="5"/>
      <c r="Q39" s="5"/>
      <c r="S39" s="5"/>
      <c r="U39" s="5"/>
      <c r="W39" s="5"/>
      <c r="Y39" s="3"/>
      <c r="Z39" s="5"/>
      <c r="AA39" s="94"/>
    </row>
    <row r="40" spans="1:27" ht="21" x14ac:dyDescent="0.55000000000000004">
      <c r="A40" s="48"/>
      <c r="C40" s="5"/>
      <c r="E40" s="5"/>
      <c r="G40" s="5"/>
      <c r="I40" s="5"/>
      <c r="K40" s="5"/>
      <c r="M40" s="5"/>
      <c r="O40" s="5"/>
      <c r="Q40" s="5"/>
      <c r="S40" s="5"/>
      <c r="U40" s="5"/>
      <c r="W40" s="5"/>
      <c r="Y40" s="3"/>
      <c r="Z40" s="5"/>
      <c r="AA40" s="94"/>
    </row>
    <row r="41" spans="1:27" ht="21" x14ac:dyDescent="0.55000000000000004">
      <c r="A41" s="48"/>
      <c r="C41" s="5"/>
      <c r="E41" s="5"/>
      <c r="G41" s="5"/>
      <c r="I41" s="5"/>
      <c r="K41" s="5"/>
      <c r="M41" s="5"/>
      <c r="O41" s="5"/>
      <c r="Q41" s="5"/>
      <c r="S41" s="5"/>
      <c r="U41" s="5"/>
      <c r="W41" s="5"/>
      <c r="Y41" s="3"/>
      <c r="Z41" s="5"/>
      <c r="AA41" s="94"/>
    </row>
    <row r="42" spans="1:27" ht="21" x14ac:dyDescent="0.55000000000000004">
      <c r="A42" s="48"/>
      <c r="C42" s="5"/>
      <c r="E42" s="5"/>
      <c r="G42" s="5"/>
      <c r="I42" s="5"/>
      <c r="K42" s="5"/>
      <c r="M42" s="5"/>
      <c r="O42" s="5"/>
      <c r="Q42" s="5"/>
      <c r="S42" s="5"/>
      <c r="U42" s="5"/>
      <c r="W42" s="5"/>
      <c r="Y42" s="3"/>
      <c r="Z42" s="5"/>
      <c r="AA42" s="94"/>
    </row>
    <row r="43" spans="1:27" ht="21" x14ac:dyDescent="0.55000000000000004">
      <c r="A43" s="48"/>
      <c r="C43" s="5"/>
      <c r="E43" s="5"/>
      <c r="G43" s="5"/>
      <c r="I43" s="5"/>
      <c r="K43" s="5"/>
      <c r="M43" s="5"/>
      <c r="O43" s="5"/>
      <c r="Q43" s="5"/>
      <c r="S43" s="5"/>
      <c r="U43" s="5"/>
      <c r="W43" s="5"/>
      <c r="Y43" s="3"/>
      <c r="Z43" s="5"/>
      <c r="AA43" s="94"/>
    </row>
    <row r="44" spans="1:27" ht="21" x14ac:dyDescent="0.55000000000000004">
      <c r="A44" s="48"/>
      <c r="C44" s="5"/>
      <c r="E44" s="5"/>
      <c r="G44" s="5"/>
      <c r="I44" s="5"/>
      <c r="K44" s="5"/>
      <c r="M44" s="5"/>
      <c r="O44" s="5"/>
      <c r="Q44" s="5"/>
      <c r="S44" s="5"/>
      <c r="U44" s="5"/>
      <c r="W44" s="5"/>
      <c r="Y44" s="3"/>
      <c r="Z44" s="5"/>
      <c r="AA44" s="94"/>
    </row>
    <row r="45" spans="1:27" x14ac:dyDescent="0.45">
      <c r="U45" s="5"/>
      <c r="Y45" s="3"/>
      <c r="Z45" s="5"/>
      <c r="AA45" s="94"/>
    </row>
    <row r="48" spans="1:27" x14ac:dyDescent="0.45">
      <c r="U48" s="5"/>
    </row>
    <row r="49" spans="23:23" x14ac:dyDescent="0.45">
      <c r="W49" s="5"/>
    </row>
  </sheetData>
  <mergeCells count="25">
    <mergeCell ref="A3:AE3"/>
    <mergeCell ref="M6:M7"/>
    <mergeCell ref="O6:O7"/>
    <mergeCell ref="K5:O5"/>
    <mergeCell ref="A6:A7"/>
    <mergeCell ref="C6:C7"/>
    <mergeCell ref="E6:E7"/>
    <mergeCell ref="G6:G7"/>
    <mergeCell ref="I6:I7"/>
    <mergeCell ref="A2:AE2"/>
    <mergeCell ref="A1:AE1"/>
    <mergeCell ref="AA6:AA7"/>
    <mergeCell ref="AC6:AC7"/>
    <mergeCell ref="AE6:AE7"/>
    <mergeCell ref="Y5:AE5"/>
    <mergeCell ref="Q7"/>
    <mergeCell ref="S7"/>
    <mergeCell ref="Q6:S6"/>
    <mergeCell ref="U7"/>
    <mergeCell ref="W7"/>
    <mergeCell ref="U6:W6"/>
    <mergeCell ref="Q5:W5"/>
    <mergeCell ref="Y6:Y7"/>
    <mergeCell ref="A5:I5"/>
    <mergeCell ref="K6:K7"/>
  </mergeCells>
  <printOptions horizontalCentered="1"/>
  <pageMargins left="0.11811023622047245" right="0.11811023622047245" top="0.39370078740157483" bottom="0.74803149606299213" header="0" footer="0.19685039370078741"/>
  <pageSetup paperSize="9" scale="94" firstPageNumber="5" orientation="landscape" useFirstPageNumber="1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 tint="0.39997558519241921"/>
  </sheetPr>
  <dimension ref="A1:AA86"/>
  <sheetViews>
    <sheetView rightToLeft="1" tabSelected="1" view="pageBreakPreview" topLeftCell="A31" zoomScale="50" zoomScaleNormal="70" zoomScaleSheetLayoutView="50" zoomScalePageLayoutView="70" workbookViewId="0">
      <selection activeCell="Q27" sqref="Q27"/>
    </sheetView>
  </sheetViews>
  <sheetFormatPr defaultColWidth="9.140625" defaultRowHeight="18.75" x14ac:dyDescent="0.45"/>
  <cols>
    <col min="1" max="1" width="32.85546875" style="148" customWidth="1"/>
    <col min="2" max="2" width="1" style="4" customWidth="1"/>
    <col min="3" max="3" width="25.5703125" style="4" customWidth="1"/>
    <col min="4" max="4" width="1" style="4" customWidth="1"/>
    <col min="5" max="5" width="16" style="4" bestFit="1" customWidth="1"/>
    <col min="6" max="6" width="1" style="4" customWidth="1"/>
    <col min="7" max="7" width="13.42578125" style="4" customWidth="1"/>
    <col min="8" max="8" width="1" style="4" customWidth="1"/>
    <col min="9" max="9" width="8.140625" style="4" bestFit="1" customWidth="1"/>
    <col min="10" max="10" width="1" style="4" customWidth="1"/>
    <col min="11" max="11" width="19.85546875" style="4" customWidth="1"/>
    <col min="12" max="12" width="1" style="4" customWidth="1"/>
    <col min="13" max="13" width="22.7109375" style="4" bestFit="1" customWidth="1"/>
    <col min="14" max="14" width="1" style="4" customWidth="1"/>
    <col min="15" max="15" width="22.7109375" style="4" customWidth="1"/>
    <col min="16" max="16" width="1" style="4" customWidth="1"/>
    <col min="17" max="17" width="21.28515625" style="4" customWidth="1"/>
    <col min="18" max="18" width="1" style="4" customWidth="1"/>
    <col min="19" max="19" width="11" style="4" customWidth="1"/>
    <col min="20" max="20" width="5.7109375" style="4" customWidth="1"/>
    <col min="21" max="21" width="1.28515625" style="4" hidden="1" customWidth="1"/>
    <col min="22" max="22" width="1.42578125" style="4" customWidth="1"/>
    <col min="23" max="23" width="14.5703125" style="4" customWidth="1"/>
    <col min="24" max="24" width="18.85546875" style="4" bestFit="1" customWidth="1"/>
    <col min="25" max="25" width="46.85546875" style="4" customWidth="1"/>
    <col min="26" max="26" width="9.140625" style="4"/>
    <col min="27" max="27" width="11.85546875" style="4" bestFit="1" customWidth="1"/>
    <col min="28" max="29" width="9.140625" style="4"/>
    <col min="30" max="30" width="0" style="4" hidden="1" customWidth="1"/>
    <col min="31" max="16384" width="9.140625" style="4"/>
  </cols>
  <sheetData>
    <row r="1" spans="1:27" ht="21" x14ac:dyDescent="0.45">
      <c r="A1" s="260" t="str">
        <f>'گواهی سپرده '!A1:AE1</f>
        <v>صندوق سرمایه‌گذاری آوای فردای زاگرس</v>
      </c>
      <c r="B1" s="260"/>
      <c r="C1" s="260"/>
      <c r="D1" s="260"/>
      <c r="E1" s="260"/>
      <c r="F1" s="260"/>
      <c r="G1" s="260"/>
      <c r="H1" s="260"/>
      <c r="I1" s="260"/>
      <c r="J1" s="260"/>
      <c r="K1" s="260"/>
      <c r="L1" s="260"/>
      <c r="M1" s="260"/>
      <c r="N1" s="260"/>
      <c r="O1" s="260"/>
      <c r="P1" s="260"/>
      <c r="Q1" s="260"/>
      <c r="R1" s="260"/>
      <c r="S1" s="260"/>
    </row>
    <row r="2" spans="1:27" ht="21" x14ac:dyDescent="0.45">
      <c r="A2" s="260" t="s">
        <v>0</v>
      </c>
      <c r="B2" s="260"/>
      <c r="C2" s="260"/>
      <c r="D2" s="260"/>
      <c r="E2" s="260"/>
      <c r="F2" s="260"/>
      <c r="G2" s="260"/>
      <c r="H2" s="260"/>
      <c r="I2" s="260"/>
      <c r="J2" s="260"/>
      <c r="K2" s="260"/>
      <c r="L2" s="260"/>
      <c r="M2" s="260"/>
      <c r="N2" s="260"/>
      <c r="O2" s="260"/>
      <c r="P2" s="260"/>
      <c r="Q2" s="260"/>
      <c r="R2" s="260"/>
      <c r="S2" s="260"/>
    </row>
    <row r="3" spans="1:27" ht="21" x14ac:dyDescent="0.45">
      <c r="A3" s="260" t="str">
        <f>سهام!A3</f>
        <v>برای ماه منتهی به 1401/05/31</v>
      </c>
      <c r="B3" s="260"/>
      <c r="C3" s="260"/>
      <c r="D3" s="260"/>
      <c r="E3" s="260"/>
      <c r="F3" s="260"/>
      <c r="G3" s="260"/>
      <c r="H3" s="260"/>
      <c r="I3" s="260"/>
      <c r="J3" s="260"/>
      <c r="K3" s="260"/>
      <c r="L3" s="260"/>
      <c r="M3" s="260"/>
      <c r="N3" s="260"/>
      <c r="O3" s="260"/>
      <c r="P3" s="260"/>
      <c r="Q3" s="260"/>
      <c r="R3" s="260"/>
      <c r="S3" s="260"/>
    </row>
    <row r="4" spans="1:27" ht="21" x14ac:dyDescent="0.45">
      <c r="A4" s="149"/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</row>
    <row r="5" spans="1:27" ht="28.5" x14ac:dyDescent="0.45">
      <c r="A5" s="255" t="s">
        <v>75</v>
      </c>
      <c r="B5" s="255"/>
      <c r="C5" s="255"/>
      <c r="D5" s="255"/>
      <c r="E5" s="255"/>
      <c r="F5" s="255"/>
      <c r="G5" s="255"/>
      <c r="H5" s="255"/>
      <c r="I5" s="255"/>
      <c r="J5" s="255"/>
      <c r="K5" s="255"/>
      <c r="L5" s="255"/>
      <c r="M5" s="255"/>
      <c r="N5" s="255"/>
      <c r="O5" s="255"/>
      <c r="P5" s="255"/>
      <c r="Q5" s="255"/>
      <c r="R5" s="255"/>
      <c r="S5" s="255"/>
      <c r="V5" s="110"/>
    </row>
    <row r="6" spans="1:27" ht="21" x14ac:dyDescent="0.45">
      <c r="A6" s="271" t="s">
        <v>34</v>
      </c>
      <c r="C6" s="261" t="str">
        <f>سهام!C6</f>
        <v>1401/04/31</v>
      </c>
      <c r="D6" s="261" t="s">
        <v>35</v>
      </c>
      <c r="E6" s="261" t="s">
        <v>35</v>
      </c>
      <c r="F6" s="261" t="s">
        <v>35</v>
      </c>
      <c r="G6" s="261" t="s">
        <v>35</v>
      </c>
      <c r="H6" s="261" t="s">
        <v>35</v>
      </c>
      <c r="I6" s="261" t="s">
        <v>35</v>
      </c>
      <c r="K6" s="261"/>
      <c r="M6" s="261" t="s">
        <v>3</v>
      </c>
      <c r="N6" s="261" t="s">
        <v>3</v>
      </c>
      <c r="O6" s="261" t="s">
        <v>3</v>
      </c>
      <c r="Q6" s="261" t="str">
        <f>سهام!Q6</f>
        <v>1401/05/31</v>
      </c>
      <c r="R6" s="261" t="s">
        <v>4</v>
      </c>
      <c r="S6" s="261" t="s">
        <v>4</v>
      </c>
    </row>
    <row r="7" spans="1:27" ht="58.5" customHeight="1" x14ac:dyDescent="0.45">
      <c r="A7" s="272" t="s">
        <v>34</v>
      </c>
      <c r="C7" s="261" t="s">
        <v>36</v>
      </c>
      <c r="E7" s="261" t="s">
        <v>37</v>
      </c>
      <c r="G7" s="261" t="s">
        <v>38</v>
      </c>
      <c r="I7" s="261" t="s">
        <v>23</v>
      </c>
      <c r="K7" s="261" t="s">
        <v>39</v>
      </c>
      <c r="M7" s="261" t="s">
        <v>40</v>
      </c>
      <c r="O7" s="261" t="s">
        <v>41</v>
      </c>
      <c r="Q7" s="261" t="s">
        <v>39</v>
      </c>
      <c r="S7" s="268" t="s">
        <v>33</v>
      </c>
    </row>
    <row r="8" spans="1:27" s="51" customFormat="1" ht="21" customHeight="1" x14ac:dyDescent="0.55000000000000004">
      <c r="A8" s="150" t="s">
        <v>232</v>
      </c>
      <c r="C8" s="52" t="s">
        <v>233</v>
      </c>
      <c r="E8" s="52" t="s">
        <v>42</v>
      </c>
      <c r="G8" s="52" t="s">
        <v>234</v>
      </c>
      <c r="I8" s="41">
        <v>0</v>
      </c>
      <c r="K8" s="54">
        <v>21528136886</v>
      </c>
      <c r="L8" s="54"/>
      <c r="M8" s="54">
        <v>8541140953285</v>
      </c>
      <c r="N8" s="54"/>
      <c r="O8" s="54">
        <v>8562613616796</v>
      </c>
      <c r="P8" s="54"/>
      <c r="Q8" s="54">
        <v>55473375</v>
      </c>
      <c r="S8" s="86">
        <f>Q8/$V$8</f>
        <v>1.8540373119628728E-6</v>
      </c>
      <c r="U8" s="115">
        <v>375388358010</v>
      </c>
      <c r="V8" s="70">
        <v>29920312089766</v>
      </c>
    </row>
    <row r="9" spans="1:27" s="51" customFormat="1" ht="21" customHeight="1" x14ac:dyDescent="0.55000000000000004">
      <c r="A9" s="150" t="s">
        <v>235</v>
      </c>
      <c r="C9" s="52" t="s">
        <v>236</v>
      </c>
      <c r="E9" s="52" t="s">
        <v>86</v>
      </c>
      <c r="G9" s="52" t="s">
        <v>234</v>
      </c>
      <c r="I9" s="41">
        <v>0</v>
      </c>
      <c r="K9" s="54">
        <v>912128</v>
      </c>
      <c r="L9" s="54"/>
      <c r="M9" s="41">
        <v>0</v>
      </c>
      <c r="N9" s="54"/>
      <c r="O9" s="54">
        <v>0</v>
      </c>
      <c r="P9" s="54"/>
      <c r="Q9" s="54">
        <v>912128</v>
      </c>
      <c r="S9" s="86">
        <f t="shared" ref="S9:S67" si="0">Q9/$V$8</f>
        <v>3.0485243511613835E-8</v>
      </c>
      <c r="U9" s="52"/>
      <c r="W9" s="52"/>
      <c r="Z9" s="52"/>
      <c r="AA9" s="52"/>
    </row>
    <row r="10" spans="1:27" s="51" customFormat="1" ht="21" customHeight="1" x14ac:dyDescent="0.55000000000000004">
      <c r="A10" s="150" t="s">
        <v>237</v>
      </c>
      <c r="C10" s="52" t="s">
        <v>238</v>
      </c>
      <c r="E10" s="52" t="s">
        <v>42</v>
      </c>
      <c r="G10" s="52" t="s">
        <v>239</v>
      </c>
      <c r="I10" s="41">
        <v>0</v>
      </c>
      <c r="K10" s="54">
        <v>24864</v>
      </c>
      <c r="L10" s="54"/>
      <c r="M10" s="54">
        <v>0</v>
      </c>
      <c r="N10" s="54"/>
      <c r="O10" s="54">
        <v>0</v>
      </c>
      <c r="P10" s="54"/>
      <c r="Q10" s="54">
        <v>24864</v>
      </c>
      <c r="S10" s="86">
        <f t="shared" si="0"/>
        <v>8.3100737470263653E-10</v>
      </c>
      <c r="U10" s="52"/>
      <c r="W10" s="52"/>
      <c r="Y10" s="86"/>
      <c r="Z10" s="52"/>
      <c r="AA10" s="52"/>
    </row>
    <row r="11" spans="1:27" s="51" customFormat="1" ht="21" customHeight="1" x14ac:dyDescent="0.55000000000000004">
      <c r="A11" s="150" t="s">
        <v>235</v>
      </c>
      <c r="C11" s="52" t="s">
        <v>240</v>
      </c>
      <c r="E11" s="52" t="s">
        <v>42</v>
      </c>
      <c r="G11" s="52" t="s">
        <v>239</v>
      </c>
      <c r="I11" s="41">
        <v>0</v>
      </c>
      <c r="K11" s="54">
        <v>943079</v>
      </c>
      <c r="L11" s="54"/>
      <c r="M11" s="54">
        <v>1793058885618</v>
      </c>
      <c r="N11" s="54"/>
      <c r="O11" s="54">
        <v>1792976278200</v>
      </c>
      <c r="P11" s="54"/>
      <c r="Q11" s="54">
        <v>83550497</v>
      </c>
      <c r="S11" s="86">
        <f t="shared" si="0"/>
        <v>2.7924340076846249E-6</v>
      </c>
      <c r="U11" s="52"/>
      <c r="W11" s="52"/>
      <c r="Y11" s="86"/>
      <c r="Z11" s="52"/>
      <c r="AA11" s="52"/>
    </row>
    <row r="12" spans="1:27" s="51" customFormat="1" ht="21" customHeight="1" x14ac:dyDescent="0.55000000000000004">
      <c r="A12" s="150" t="s">
        <v>237</v>
      </c>
      <c r="C12" s="52" t="s">
        <v>241</v>
      </c>
      <c r="E12" s="52" t="s">
        <v>86</v>
      </c>
      <c r="G12" s="52" t="s">
        <v>242</v>
      </c>
      <c r="I12" s="41">
        <v>0</v>
      </c>
      <c r="K12" s="54">
        <v>5500</v>
      </c>
      <c r="L12" s="54"/>
      <c r="M12" s="41">
        <v>0</v>
      </c>
      <c r="N12" s="54"/>
      <c r="O12" s="41">
        <v>0</v>
      </c>
      <c r="P12" s="54"/>
      <c r="Q12" s="54">
        <v>5500</v>
      </c>
      <c r="S12" s="86">
        <f t="shared" si="0"/>
        <v>1.8382161200388115E-10</v>
      </c>
      <c r="U12" s="52"/>
      <c r="W12" s="52"/>
      <c r="Y12" s="86"/>
      <c r="Z12" s="52"/>
      <c r="AA12" s="52"/>
    </row>
    <row r="13" spans="1:27" s="51" customFormat="1" ht="21" customHeight="1" x14ac:dyDescent="0.55000000000000004">
      <c r="A13" s="150" t="s">
        <v>235</v>
      </c>
      <c r="C13" s="52" t="s">
        <v>243</v>
      </c>
      <c r="E13" s="52" t="s">
        <v>244</v>
      </c>
      <c r="G13" s="52" t="s">
        <v>245</v>
      </c>
      <c r="I13" s="41">
        <v>0</v>
      </c>
      <c r="K13" s="54">
        <v>936390</v>
      </c>
      <c r="L13" s="54"/>
      <c r="M13" s="54">
        <v>1109690000</v>
      </c>
      <c r="N13" s="54"/>
      <c r="O13" s="54">
        <v>1110048000</v>
      </c>
      <c r="P13" s="54"/>
      <c r="Q13" s="54">
        <v>578390</v>
      </c>
      <c r="S13" s="86">
        <f t="shared" si="0"/>
        <v>1.9331014939440878E-8</v>
      </c>
      <c r="U13" s="52"/>
      <c r="W13" s="52"/>
      <c r="Y13" s="86"/>
      <c r="Z13" s="52"/>
      <c r="AA13" s="52"/>
    </row>
    <row r="14" spans="1:27" s="51" customFormat="1" ht="21" customHeight="1" x14ac:dyDescent="0.55000000000000004">
      <c r="A14" s="150" t="s">
        <v>246</v>
      </c>
      <c r="C14" s="52" t="s">
        <v>247</v>
      </c>
      <c r="E14" s="52" t="s">
        <v>42</v>
      </c>
      <c r="G14" s="52" t="s">
        <v>248</v>
      </c>
      <c r="I14" s="41">
        <v>0</v>
      </c>
      <c r="K14" s="54">
        <v>23221</v>
      </c>
      <c r="L14" s="54"/>
      <c r="M14" s="41">
        <v>0</v>
      </c>
      <c r="N14" s="54"/>
      <c r="O14" s="41">
        <v>0</v>
      </c>
      <c r="P14" s="54"/>
      <c r="Q14" s="54">
        <v>23221</v>
      </c>
      <c r="S14" s="86">
        <f t="shared" si="0"/>
        <v>7.7609484588038624E-10</v>
      </c>
      <c r="U14" s="52"/>
      <c r="W14" s="52"/>
      <c r="Y14" s="86"/>
      <c r="Z14" s="52"/>
      <c r="AA14" s="52"/>
    </row>
    <row r="15" spans="1:27" s="51" customFormat="1" ht="21" customHeight="1" x14ac:dyDescent="0.55000000000000004">
      <c r="A15" s="150" t="s">
        <v>249</v>
      </c>
      <c r="C15" s="52" t="s">
        <v>250</v>
      </c>
      <c r="E15" s="52" t="s">
        <v>42</v>
      </c>
      <c r="G15" s="52" t="s">
        <v>251</v>
      </c>
      <c r="I15" s="41">
        <v>0</v>
      </c>
      <c r="K15" s="54">
        <v>51049788</v>
      </c>
      <c r="L15" s="54"/>
      <c r="M15" s="54">
        <v>1156724341789</v>
      </c>
      <c r="N15" s="54"/>
      <c r="O15" s="54">
        <v>1149041760000</v>
      </c>
      <c r="P15" s="54"/>
      <c r="Q15" s="54">
        <v>7733631577</v>
      </c>
      <c r="S15" s="86">
        <f t="shared" si="0"/>
        <v>2.5847429511422865E-4</v>
      </c>
      <c r="U15" s="52"/>
      <c r="W15" s="52"/>
      <c r="Y15" s="86"/>
      <c r="Z15" s="52"/>
      <c r="AA15" s="52"/>
    </row>
    <row r="16" spans="1:27" s="51" customFormat="1" ht="21" customHeight="1" x14ac:dyDescent="0.55000000000000004">
      <c r="A16" s="150" t="s">
        <v>252</v>
      </c>
      <c r="C16" s="52" t="s">
        <v>253</v>
      </c>
      <c r="E16" s="52" t="s">
        <v>42</v>
      </c>
      <c r="G16" s="52" t="s">
        <v>254</v>
      </c>
      <c r="I16" s="41">
        <v>0</v>
      </c>
      <c r="K16" s="54">
        <v>24681</v>
      </c>
      <c r="L16" s="54"/>
      <c r="M16" s="41">
        <v>238860880</v>
      </c>
      <c r="N16" s="54"/>
      <c r="O16" s="41">
        <v>238029800</v>
      </c>
      <c r="P16" s="54"/>
      <c r="Q16" s="54">
        <v>855761</v>
      </c>
      <c r="S16" s="86">
        <f t="shared" si="0"/>
        <v>2.8601339365464241E-8</v>
      </c>
      <c r="U16" s="52"/>
      <c r="W16" s="52"/>
      <c r="Y16" s="86"/>
      <c r="Z16" s="52"/>
      <c r="AA16" s="52"/>
    </row>
    <row r="17" spans="1:27" s="51" customFormat="1" ht="21" customHeight="1" x14ac:dyDescent="0.55000000000000004">
      <c r="A17" s="150" t="s">
        <v>255</v>
      </c>
      <c r="C17" s="52" t="s">
        <v>256</v>
      </c>
      <c r="E17" s="52" t="s">
        <v>257</v>
      </c>
      <c r="G17" s="52" t="s">
        <v>258</v>
      </c>
      <c r="I17" s="41">
        <v>20</v>
      </c>
      <c r="K17" s="54">
        <v>160068000000</v>
      </c>
      <c r="L17" s="54"/>
      <c r="M17" s="41">
        <v>0</v>
      </c>
      <c r="N17" s="54"/>
      <c r="O17" s="41">
        <v>160068000000</v>
      </c>
      <c r="P17" s="54"/>
      <c r="Q17" s="54">
        <v>0</v>
      </c>
      <c r="S17" s="86">
        <f t="shared" si="0"/>
        <v>0</v>
      </c>
      <c r="U17" s="52"/>
      <c r="W17" s="52"/>
      <c r="Y17" s="86"/>
      <c r="Z17" s="52"/>
      <c r="AA17" s="52"/>
    </row>
    <row r="18" spans="1:27" s="51" customFormat="1" ht="21" customHeight="1" x14ac:dyDescent="0.55000000000000004">
      <c r="A18" s="150" t="s">
        <v>249</v>
      </c>
      <c r="C18" s="52" t="s">
        <v>260</v>
      </c>
      <c r="E18" s="52" t="s">
        <v>257</v>
      </c>
      <c r="G18" s="52" t="s">
        <v>261</v>
      </c>
      <c r="I18" s="41">
        <v>18</v>
      </c>
      <c r="K18" s="54">
        <v>175984000000</v>
      </c>
      <c r="L18" s="54"/>
      <c r="M18" s="41">
        <v>0</v>
      </c>
      <c r="N18" s="54"/>
      <c r="O18" s="41">
        <v>0</v>
      </c>
      <c r="P18" s="54"/>
      <c r="Q18" s="54">
        <v>175984000000</v>
      </c>
      <c r="S18" s="86">
        <f t="shared" si="0"/>
        <v>5.8817568303438216E-3</v>
      </c>
      <c r="U18" s="52"/>
      <c r="W18" s="52"/>
      <c r="Y18" s="86"/>
      <c r="Z18" s="52"/>
      <c r="AA18" s="52"/>
    </row>
    <row r="19" spans="1:27" s="51" customFormat="1" ht="21" customHeight="1" x14ac:dyDescent="0.55000000000000004">
      <c r="A19" s="150" t="s">
        <v>249</v>
      </c>
      <c r="C19" s="52" t="s">
        <v>262</v>
      </c>
      <c r="E19" s="52" t="s">
        <v>257</v>
      </c>
      <c r="G19" s="52" t="s">
        <v>263</v>
      </c>
      <c r="I19" s="41">
        <v>18</v>
      </c>
      <c r="K19" s="54">
        <v>224016000000</v>
      </c>
      <c r="L19" s="54"/>
      <c r="M19" s="41">
        <v>0</v>
      </c>
      <c r="N19" s="54"/>
      <c r="O19" s="54">
        <v>0</v>
      </c>
      <c r="P19" s="54"/>
      <c r="Q19" s="54">
        <v>224016000000</v>
      </c>
      <c r="S19" s="86">
        <f t="shared" si="0"/>
        <v>7.4870876790293526E-3</v>
      </c>
      <c r="U19" s="52"/>
      <c r="W19" s="52"/>
      <c r="Y19" s="86"/>
      <c r="Z19" s="52"/>
      <c r="AA19" s="52"/>
    </row>
    <row r="20" spans="1:27" s="51" customFormat="1" ht="21" customHeight="1" x14ac:dyDescent="0.55000000000000004">
      <c r="A20" s="150" t="s">
        <v>235</v>
      </c>
      <c r="C20" s="52" t="s">
        <v>264</v>
      </c>
      <c r="E20" s="52" t="s">
        <v>257</v>
      </c>
      <c r="G20" s="52" t="s">
        <v>265</v>
      </c>
      <c r="I20" s="41">
        <v>18</v>
      </c>
      <c r="K20" s="54">
        <v>3300000000</v>
      </c>
      <c r="L20" s="54"/>
      <c r="M20" s="41">
        <v>0</v>
      </c>
      <c r="N20" s="54"/>
      <c r="O20" s="41">
        <v>0</v>
      </c>
      <c r="P20" s="54"/>
      <c r="Q20" s="54">
        <v>3300000000</v>
      </c>
      <c r="S20" s="86">
        <f t="shared" si="0"/>
        <v>1.1029296720232869E-4</v>
      </c>
      <c r="U20" s="52"/>
      <c r="W20" s="52"/>
      <c r="Y20" s="86"/>
      <c r="Z20" s="52"/>
      <c r="AA20" s="52"/>
    </row>
    <row r="21" spans="1:27" s="51" customFormat="1" ht="21" customHeight="1" x14ac:dyDescent="0.55000000000000004">
      <c r="A21" s="150" t="s">
        <v>235</v>
      </c>
      <c r="C21" s="52" t="s">
        <v>266</v>
      </c>
      <c r="E21" s="52" t="s">
        <v>257</v>
      </c>
      <c r="G21" s="52" t="s">
        <v>267</v>
      </c>
      <c r="I21" s="41">
        <v>18</v>
      </c>
      <c r="K21" s="54">
        <v>74000000000</v>
      </c>
      <c r="L21" s="54"/>
      <c r="M21" s="41">
        <v>0</v>
      </c>
      <c r="N21" s="54"/>
      <c r="O21" s="41">
        <v>0</v>
      </c>
      <c r="P21" s="54"/>
      <c r="Q21" s="54">
        <v>74000000000</v>
      </c>
      <c r="S21" s="86">
        <f t="shared" si="0"/>
        <v>2.4732362342340373E-3</v>
      </c>
      <c r="U21" s="52"/>
      <c r="W21" s="52"/>
      <c r="Y21" s="86"/>
      <c r="Z21" s="52"/>
      <c r="AA21" s="52"/>
    </row>
    <row r="22" spans="1:27" s="51" customFormat="1" ht="21" customHeight="1" x14ac:dyDescent="0.55000000000000004">
      <c r="A22" s="150" t="s">
        <v>255</v>
      </c>
      <c r="C22" s="52" t="s">
        <v>270</v>
      </c>
      <c r="E22" s="52" t="s">
        <v>257</v>
      </c>
      <c r="G22" s="52" t="s">
        <v>271</v>
      </c>
      <c r="I22" s="41">
        <v>18</v>
      </c>
      <c r="K22" s="54">
        <v>247189000000</v>
      </c>
      <c r="L22" s="54"/>
      <c r="M22" s="41">
        <v>0</v>
      </c>
      <c r="N22" s="54"/>
      <c r="O22" s="54">
        <v>247189000000</v>
      </c>
      <c r="P22" s="54"/>
      <c r="Q22" s="54">
        <v>0</v>
      </c>
      <c r="S22" s="86">
        <f t="shared" si="0"/>
        <v>0</v>
      </c>
      <c r="U22" s="52"/>
      <c r="W22" s="52"/>
      <c r="Y22" s="86"/>
      <c r="Z22" s="52"/>
      <c r="AA22" s="52"/>
    </row>
    <row r="23" spans="1:27" s="51" customFormat="1" ht="21" customHeight="1" x14ac:dyDescent="0.55000000000000004">
      <c r="A23" s="150" t="s">
        <v>272</v>
      </c>
      <c r="C23" s="52" t="s">
        <v>274</v>
      </c>
      <c r="E23" s="52" t="s">
        <v>42</v>
      </c>
      <c r="G23" s="52" t="s">
        <v>92</v>
      </c>
      <c r="I23" s="41">
        <v>0</v>
      </c>
      <c r="K23" s="54">
        <v>371506</v>
      </c>
      <c r="L23" s="54"/>
      <c r="M23" s="41">
        <v>0</v>
      </c>
      <c r="N23" s="54"/>
      <c r="O23" s="54">
        <v>0</v>
      </c>
      <c r="P23" s="54"/>
      <c r="Q23" s="54">
        <v>371506</v>
      </c>
      <c r="S23" s="86">
        <f t="shared" si="0"/>
        <v>1.2416514870747976E-8</v>
      </c>
      <c r="U23" s="52"/>
      <c r="W23" s="52"/>
      <c r="Y23" s="86"/>
      <c r="Z23" s="52"/>
      <c r="AA23" s="52"/>
    </row>
    <row r="24" spans="1:27" s="51" customFormat="1" ht="21" customHeight="1" x14ac:dyDescent="0.55000000000000004">
      <c r="A24" s="150" t="s">
        <v>276</v>
      </c>
      <c r="C24" s="52" t="s">
        <v>277</v>
      </c>
      <c r="E24" s="52" t="s">
        <v>42</v>
      </c>
      <c r="G24" s="52" t="s">
        <v>278</v>
      </c>
      <c r="I24" s="41">
        <v>0</v>
      </c>
      <c r="K24" s="54">
        <v>516859</v>
      </c>
      <c r="L24" s="54"/>
      <c r="M24" s="41">
        <v>4353</v>
      </c>
      <c r="N24" s="54"/>
      <c r="O24" s="41">
        <v>0</v>
      </c>
      <c r="P24" s="54"/>
      <c r="Q24" s="54">
        <v>521212</v>
      </c>
      <c r="S24" s="86">
        <f t="shared" si="0"/>
        <v>1.7420005461048528E-8</v>
      </c>
      <c r="U24" s="52"/>
      <c r="W24" s="52"/>
      <c r="Y24" s="86"/>
      <c r="Z24" s="52"/>
      <c r="AA24" s="52"/>
    </row>
    <row r="25" spans="1:27" s="51" customFormat="1" ht="21" customHeight="1" x14ac:dyDescent="0.55000000000000004">
      <c r="A25" s="150" t="s">
        <v>281</v>
      </c>
      <c r="C25" s="52" t="s">
        <v>282</v>
      </c>
      <c r="E25" s="52" t="s">
        <v>42</v>
      </c>
      <c r="G25" s="52" t="s">
        <v>283</v>
      </c>
      <c r="I25" s="41">
        <v>0</v>
      </c>
      <c r="K25" s="54">
        <v>2037730616</v>
      </c>
      <c r="L25" s="54"/>
      <c r="M25" s="41">
        <v>261487309566</v>
      </c>
      <c r="N25" s="54"/>
      <c r="O25" s="54">
        <v>263525039934</v>
      </c>
      <c r="P25" s="54"/>
      <c r="Q25" s="54">
        <v>248</v>
      </c>
      <c r="S25" s="86">
        <f t="shared" si="0"/>
        <v>8.288683595811368E-12</v>
      </c>
      <c r="U25" s="52"/>
      <c r="W25" s="52"/>
      <c r="Y25" s="86"/>
      <c r="Z25" s="52"/>
      <c r="AA25" s="52"/>
    </row>
    <row r="26" spans="1:27" s="51" customFormat="1" ht="21" customHeight="1" x14ac:dyDescent="0.55000000000000004">
      <c r="A26" s="150" t="s">
        <v>281</v>
      </c>
      <c r="C26" s="52" t="s">
        <v>284</v>
      </c>
      <c r="E26" s="52" t="s">
        <v>42</v>
      </c>
      <c r="G26" s="52" t="s">
        <v>283</v>
      </c>
      <c r="I26" s="41">
        <v>0</v>
      </c>
      <c r="K26" s="54">
        <v>834531</v>
      </c>
      <c r="L26" s="54"/>
      <c r="M26" s="41">
        <v>552502302000</v>
      </c>
      <c r="N26" s="54"/>
      <c r="O26" s="41">
        <v>551543108600</v>
      </c>
      <c r="P26" s="54"/>
      <c r="Q26" s="54">
        <v>960027931</v>
      </c>
      <c r="S26" s="86">
        <f t="shared" si="0"/>
        <v>3.2086160335485595E-5</v>
      </c>
      <c r="U26" s="52"/>
      <c r="W26" s="52"/>
      <c r="Y26" s="86"/>
      <c r="Z26" s="52"/>
      <c r="AA26" s="52"/>
    </row>
    <row r="27" spans="1:27" s="51" customFormat="1" ht="21" customHeight="1" x14ac:dyDescent="0.55000000000000004">
      <c r="A27" s="150" t="s">
        <v>255</v>
      </c>
      <c r="C27" s="52" t="s">
        <v>285</v>
      </c>
      <c r="E27" s="52" t="s">
        <v>257</v>
      </c>
      <c r="G27" s="52" t="s">
        <v>286</v>
      </c>
      <c r="I27" s="41">
        <v>20</v>
      </c>
      <c r="K27" s="54">
        <v>25000000000</v>
      </c>
      <c r="L27" s="54"/>
      <c r="M27" s="41">
        <v>0</v>
      </c>
      <c r="N27" s="54"/>
      <c r="O27" s="54">
        <v>0</v>
      </c>
      <c r="P27" s="54"/>
      <c r="Q27" s="54">
        <v>25000000000</v>
      </c>
      <c r="S27" s="86">
        <f t="shared" si="0"/>
        <v>8.3555278183582344E-4</v>
      </c>
      <c r="U27" s="52"/>
      <c r="W27" s="52"/>
      <c r="Y27" s="86"/>
      <c r="Z27" s="52"/>
      <c r="AA27" s="52"/>
    </row>
    <row r="28" spans="1:27" s="51" customFormat="1" ht="21" customHeight="1" x14ac:dyDescent="0.55000000000000004">
      <c r="A28" s="150" t="s">
        <v>255</v>
      </c>
      <c r="C28" s="52" t="s">
        <v>287</v>
      </c>
      <c r="E28" s="52" t="s">
        <v>257</v>
      </c>
      <c r="G28" s="52" t="s">
        <v>286</v>
      </c>
      <c r="I28" s="41">
        <v>20</v>
      </c>
      <c r="K28" s="54">
        <v>45000000000</v>
      </c>
      <c r="L28" s="54"/>
      <c r="M28" s="41">
        <v>0</v>
      </c>
      <c r="N28" s="54"/>
      <c r="O28" s="54">
        <v>0</v>
      </c>
      <c r="P28" s="54"/>
      <c r="Q28" s="54">
        <v>45000000000</v>
      </c>
      <c r="S28" s="86">
        <f t="shared" si="0"/>
        <v>1.503995007304482E-3</v>
      </c>
      <c r="U28" s="52"/>
      <c r="W28" s="52"/>
      <c r="Y28" s="86"/>
      <c r="Z28" s="52"/>
      <c r="AA28" s="52"/>
    </row>
    <row r="29" spans="1:27" s="51" customFormat="1" ht="21" customHeight="1" x14ac:dyDescent="0.55000000000000004">
      <c r="A29" s="150" t="s">
        <v>312</v>
      </c>
      <c r="C29" s="52" t="s">
        <v>313</v>
      </c>
      <c r="E29" s="52" t="s">
        <v>42</v>
      </c>
      <c r="G29" s="52" t="s">
        <v>314</v>
      </c>
      <c r="I29" s="41">
        <v>0</v>
      </c>
      <c r="K29" s="54">
        <v>24124359825</v>
      </c>
      <c r="L29" s="54"/>
      <c r="M29" s="41">
        <v>1004234087275</v>
      </c>
      <c r="N29" s="54"/>
      <c r="O29" s="54">
        <v>1028357361375</v>
      </c>
      <c r="P29" s="54"/>
      <c r="Q29" s="54">
        <v>1085725</v>
      </c>
      <c r="S29" s="86">
        <f t="shared" si="0"/>
        <v>3.6287221762347976E-8</v>
      </c>
      <c r="U29" s="52"/>
      <c r="W29" s="52"/>
      <c r="Y29" s="86"/>
      <c r="Z29" s="52"/>
      <c r="AA29" s="52"/>
    </row>
    <row r="30" spans="1:27" s="51" customFormat="1" ht="21" customHeight="1" x14ac:dyDescent="0.55000000000000004">
      <c r="A30" s="150" t="s">
        <v>312</v>
      </c>
      <c r="C30" s="52" t="s">
        <v>315</v>
      </c>
      <c r="E30" s="52" t="s">
        <v>257</v>
      </c>
      <c r="G30" s="52" t="s">
        <v>314</v>
      </c>
      <c r="I30" s="41">
        <v>18</v>
      </c>
      <c r="K30" s="54">
        <v>190000000000</v>
      </c>
      <c r="L30" s="54"/>
      <c r="M30" s="41">
        <v>0</v>
      </c>
      <c r="N30" s="54"/>
      <c r="O30" s="41">
        <v>0</v>
      </c>
      <c r="P30" s="54"/>
      <c r="Q30" s="54">
        <v>190000000000</v>
      </c>
      <c r="S30" s="86">
        <f t="shared" si="0"/>
        <v>6.3502011419522579E-3</v>
      </c>
      <c r="U30" s="52"/>
      <c r="W30" s="52"/>
      <c r="Y30" s="86"/>
      <c r="Z30" s="52"/>
      <c r="AA30" s="52"/>
    </row>
    <row r="31" spans="1:27" s="51" customFormat="1" ht="21" customHeight="1" x14ac:dyDescent="0.55000000000000004">
      <c r="A31" s="150" t="s">
        <v>312</v>
      </c>
      <c r="C31" s="52" t="s">
        <v>318</v>
      </c>
      <c r="E31" s="52" t="s">
        <v>257</v>
      </c>
      <c r="G31" s="52" t="s">
        <v>319</v>
      </c>
      <c r="I31" s="41">
        <v>18</v>
      </c>
      <c r="K31" s="54">
        <v>328000000000</v>
      </c>
      <c r="L31" s="54"/>
      <c r="M31" s="41">
        <v>0</v>
      </c>
      <c r="N31" s="54"/>
      <c r="O31" s="41">
        <v>0</v>
      </c>
      <c r="P31" s="54"/>
      <c r="Q31" s="54">
        <v>328000000000</v>
      </c>
      <c r="S31" s="86">
        <f t="shared" si="0"/>
        <v>1.0962452497686003E-2</v>
      </c>
      <c r="U31" s="52"/>
      <c r="W31" s="52"/>
      <c r="Y31" s="86"/>
      <c r="Z31" s="52"/>
      <c r="AA31" s="52"/>
    </row>
    <row r="32" spans="1:27" s="51" customFormat="1" ht="21" customHeight="1" x14ac:dyDescent="0.55000000000000004">
      <c r="A32" s="150" t="s">
        <v>312</v>
      </c>
      <c r="C32" s="52" t="s">
        <v>322</v>
      </c>
      <c r="E32" s="52" t="s">
        <v>257</v>
      </c>
      <c r="G32" s="52" t="s">
        <v>323</v>
      </c>
      <c r="I32" s="41">
        <v>18</v>
      </c>
      <c r="K32" s="54">
        <v>150000000000</v>
      </c>
      <c r="L32" s="54"/>
      <c r="M32" s="41">
        <v>0</v>
      </c>
      <c r="N32" s="54"/>
      <c r="O32" s="41">
        <v>0</v>
      </c>
      <c r="P32" s="54"/>
      <c r="Q32" s="54">
        <v>150000000000</v>
      </c>
      <c r="S32" s="86">
        <f t="shared" si="0"/>
        <v>5.01331669101494E-3</v>
      </c>
      <c r="U32" s="52"/>
      <c r="W32" s="52"/>
      <c r="Y32" s="86"/>
      <c r="Z32" s="52"/>
      <c r="AA32" s="52"/>
    </row>
    <row r="33" spans="1:27" s="51" customFormat="1" ht="21" customHeight="1" x14ac:dyDescent="0.55000000000000004">
      <c r="A33" s="150" t="s">
        <v>312</v>
      </c>
      <c r="C33" s="52" t="s">
        <v>337</v>
      </c>
      <c r="E33" s="52" t="s">
        <v>257</v>
      </c>
      <c r="G33" s="52" t="s">
        <v>338</v>
      </c>
      <c r="I33" s="41">
        <v>18</v>
      </c>
      <c r="K33" s="54">
        <v>100000000000</v>
      </c>
      <c r="L33" s="54"/>
      <c r="M33" s="41">
        <v>0</v>
      </c>
      <c r="N33" s="54"/>
      <c r="O33" s="54">
        <v>0</v>
      </c>
      <c r="P33" s="54"/>
      <c r="Q33" s="41">
        <v>100000000000</v>
      </c>
      <c r="S33" s="86">
        <f t="shared" si="0"/>
        <v>3.3422111273432938E-3</v>
      </c>
      <c r="U33" s="52"/>
      <c r="W33" s="52"/>
      <c r="Y33" s="86"/>
      <c r="Z33" s="52"/>
      <c r="AA33" s="52"/>
    </row>
    <row r="34" spans="1:27" s="51" customFormat="1" ht="21" customHeight="1" x14ac:dyDescent="0.55000000000000004">
      <c r="A34" s="150" t="s">
        <v>288</v>
      </c>
      <c r="C34" s="52" t="s">
        <v>342</v>
      </c>
      <c r="E34" s="52" t="s">
        <v>257</v>
      </c>
      <c r="G34" s="52" t="s">
        <v>343</v>
      </c>
      <c r="I34" s="41">
        <v>18</v>
      </c>
      <c r="K34" s="54">
        <v>302934500000</v>
      </c>
      <c r="L34" s="54"/>
      <c r="M34" s="41">
        <v>0</v>
      </c>
      <c r="N34" s="54"/>
      <c r="O34" s="54">
        <v>149200000000</v>
      </c>
      <c r="P34" s="54"/>
      <c r="Q34" s="41">
        <v>153734500000</v>
      </c>
      <c r="S34" s="86">
        <f t="shared" si="0"/>
        <v>5.1381315655655759E-3</v>
      </c>
      <c r="U34" s="52"/>
      <c r="W34" s="52"/>
      <c r="Y34" s="86"/>
      <c r="Z34" s="52"/>
      <c r="AA34" s="52"/>
    </row>
    <row r="35" spans="1:27" s="51" customFormat="1" ht="21" customHeight="1" x14ac:dyDescent="0.55000000000000004">
      <c r="A35" s="150" t="s">
        <v>288</v>
      </c>
      <c r="C35" s="52" t="s">
        <v>344</v>
      </c>
      <c r="E35" s="52" t="s">
        <v>257</v>
      </c>
      <c r="G35" s="52" t="s">
        <v>345</v>
      </c>
      <c r="I35" s="41">
        <v>18</v>
      </c>
      <c r="K35" s="54">
        <v>1830000000000</v>
      </c>
      <c r="L35" s="54"/>
      <c r="M35" s="41">
        <v>0</v>
      </c>
      <c r="N35" s="54"/>
      <c r="O35" s="54">
        <v>0</v>
      </c>
      <c r="P35" s="54"/>
      <c r="Q35" s="41">
        <v>1830000000000</v>
      </c>
      <c r="S35" s="86">
        <f t="shared" si="0"/>
        <v>6.1162463630382274E-2</v>
      </c>
      <c r="U35" s="52"/>
      <c r="W35" s="52"/>
      <c r="Y35" s="86"/>
      <c r="Z35" s="52"/>
      <c r="AA35" s="52"/>
    </row>
    <row r="36" spans="1:27" s="51" customFormat="1" ht="21" customHeight="1" x14ac:dyDescent="0.55000000000000004">
      <c r="A36" s="150" t="s">
        <v>147</v>
      </c>
      <c r="C36" s="52"/>
      <c r="E36" s="52"/>
      <c r="G36" s="52"/>
      <c r="H36" s="51">
        <f>SUM(H14:H35)</f>
        <v>0</v>
      </c>
      <c r="I36" s="41"/>
      <c r="J36" s="51">
        <f>SUM(J14:J35)</f>
        <v>0</v>
      </c>
      <c r="K36" s="92">
        <f>SUM(K8:K35)</f>
        <v>3903237369874</v>
      </c>
      <c r="L36" s="184"/>
      <c r="M36" s="92">
        <f>SUM(M8:M35)</f>
        <v>13310496434766</v>
      </c>
      <c r="N36" s="184">
        <f t="shared" ref="N36:Q36" si="1">SUM(N8:N35)</f>
        <v>0</v>
      </c>
      <c r="O36" s="55">
        <f t="shared" si="1"/>
        <v>13905862242705</v>
      </c>
      <c r="P36" s="184">
        <f t="shared" si="1"/>
        <v>0</v>
      </c>
      <c r="Q36" s="92">
        <f t="shared" si="1"/>
        <v>3307871561935</v>
      </c>
      <c r="R36" s="185">
        <f t="shared" ref="R36:S36" si="2">SUM(R8:R35)</f>
        <v>0</v>
      </c>
      <c r="S36" s="186">
        <f t="shared" si="2"/>
        <v>0.11055605142121598</v>
      </c>
      <c r="U36" s="52"/>
      <c r="W36" s="52"/>
      <c r="Y36" s="86"/>
      <c r="Z36" s="52"/>
      <c r="AA36" s="52"/>
    </row>
    <row r="37" spans="1:27" ht="21" x14ac:dyDescent="0.45">
      <c r="A37" s="260" t="s">
        <v>158</v>
      </c>
      <c r="B37" s="260"/>
      <c r="C37" s="260"/>
      <c r="D37" s="260"/>
      <c r="E37" s="260"/>
      <c r="F37" s="260"/>
      <c r="G37" s="260"/>
      <c r="H37" s="260"/>
      <c r="I37" s="260"/>
      <c r="J37" s="260"/>
      <c r="K37" s="260"/>
      <c r="L37" s="260"/>
      <c r="M37" s="260"/>
      <c r="N37" s="260"/>
      <c r="O37" s="260"/>
      <c r="P37" s="260"/>
      <c r="Q37" s="260"/>
      <c r="R37" s="260"/>
      <c r="S37" s="260"/>
    </row>
    <row r="38" spans="1:27" ht="21" x14ac:dyDescent="0.45">
      <c r="A38" s="260" t="s">
        <v>0</v>
      </c>
      <c r="B38" s="260"/>
      <c r="C38" s="260"/>
      <c r="D38" s="260"/>
      <c r="E38" s="260"/>
      <c r="F38" s="260"/>
      <c r="G38" s="260"/>
      <c r="H38" s="260"/>
      <c r="I38" s="260"/>
      <c r="J38" s="260"/>
      <c r="K38" s="260"/>
      <c r="L38" s="260"/>
      <c r="M38" s="260"/>
      <c r="N38" s="260"/>
      <c r="O38" s="260"/>
      <c r="P38" s="260"/>
      <c r="Q38" s="260"/>
      <c r="R38" s="260"/>
      <c r="S38" s="260"/>
    </row>
    <row r="39" spans="1:27" ht="21" x14ac:dyDescent="0.45">
      <c r="A39" s="260" t="str">
        <f>A3</f>
        <v>برای ماه منتهی به 1401/05/31</v>
      </c>
      <c r="B39" s="260"/>
      <c r="C39" s="260"/>
      <c r="D39" s="260"/>
      <c r="E39" s="260"/>
      <c r="F39" s="260"/>
      <c r="G39" s="260"/>
      <c r="H39" s="260"/>
      <c r="I39" s="260"/>
      <c r="J39" s="260"/>
      <c r="K39" s="260"/>
      <c r="L39" s="260"/>
      <c r="M39" s="260"/>
      <c r="N39" s="260"/>
      <c r="O39" s="260"/>
      <c r="P39" s="260"/>
      <c r="Q39" s="260"/>
      <c r="R39" s="260"/>
      <c r="S39" s="260"/>
    </row>
    <row r="40" spans="1:27" s="51" customFormat="1" ht="21" customHeight="1" x14ac:dyDescent="0.55000000000000004">
      <c r="A40" s="150"/>
      <c r="C40" s="52"/>
      <c r="E40" s="52"/>
      <c r="G40" s="52"/>
      <c r="I40" s="41"/>
      <c r="K40" s="54"/>
      <c r="L40" s="54"/>
      <c r="M40" s="41"/>
      <c r="N40" s="54"/>
      <c r="O40" s="54"/>
      <c r="P40" s="54"/>
      <c r="Q40" s="41"/>
      <c r="S40" s="86"/>
      <c r="U40" s="52"/>
      <c r="W40" s="52"/>
      <c r="Y40" s="86"/>
      <c r="Z40" s="52"/>
      <c r="AA40" s="52"/>
    </row>
    <row r="41" spans="1:27" s="51" customFormat="1" ht="21" customHeight="1" x14ac:dyDescent="0.55000000000000004">
      <c r="A41" s="150" t="s">
        <v>298</v>
      </c>
      <c r="C41" s="54"/>
      <c r="D41" s="54"/>
      <c r="E41" s="54"/>
      <c r="F41" s="54">
        <f t="shared" ref="F41:S41" si="3">F36</f>
        <v>0</v>
      </c>
      <c r="G41" s="54"/>
      <c r="H41" s="54">
        <f t="shared" si="3"/>
        <v>0</v>
      </c>
      <c r="I41" s="54">
        <f t="shared" si="3"/>
        <v>0</v>
      </c>
      <c r="J41" s="54">
        <f t="shared" si="3"/>
        <v>0</v>
      </c>
      <c r="K41" s="188">
        <f t="shared" si="3"/>
        <v>3903237369874</v>
      </c>
      <c r="L41" s="188">
        <f t="shared" si="3"/>
        <v>0</v>
      </c>
      <c r="M41" s="188">
        <f t="shared" si="3"/>
        <v>13310496434766</v>
      </c>
      <c r="N41" s="188">
        <f t="shared" si="3"/>
        <v>0</v>
      </c>
      <c r="O41" s="188">
        <f t="shared" si="3"/>
        <v>13905862242705</v>
      </c>
      <c r="P41" s="188">
        <f t="shared" si="3"/>
        <v>0</v>
      </c>
      <c r="Q41" s="188">
        <f t="shared" si="3"/>
        <v>3307871561935</v>
      </c>
      <c r="R41" s="188">
        <f t="shared" si="3"/>
        <v>0</v>
      </c>
      <c r="S41" s="197">
        <f t="shared" si="3"/>
        <v>0.11055605142121598</v>
      </c>
      <c r="U41" s="52"/>
      <c r="W41" s="52"/>
      <c r="Y41" s="86"/>
      <c r="Z41" s="52"/>
      <c r="AA41" s="52"/>
    </row>
    <row r="42" spans="1:27" s="51" customFormat="1" ht="21" customHeight="1" x14ac:dyDescent="0.55000000000000004">
      <c r="A42" s="150" t="s">
        <v>249</v>
      </c>
      <c r="C42" s="52" t="s">
        <v>348</v>
      </c>
      <c r="E42" s="52" t="s">
        <v>257</v>
      </c>
      <c r="G42" s="52" t="s">
        <v>349</v>
      </c>
      <c r="I42" s="41">
        <v>18</v>
      </c>
      <c r="K42" s="54">
        <v>1071475000000</v>
      </c>
      <c r="L42" s="54"/>
      <c r="M42" s="41">
        <v>0</v>
      </c>
      <c r="N42" s="54"/>
      <c r="O42" s="54">
        <v>352000000000</v>
      </c>
      <c r="P42" s="54"/>
      <c r="Q42" s="41">
        <v>719475000000</v>
      </c>
      <c r="S42" s="86">
        <f t="shared" si="0"/>
        <v>2.4046373508453161E-2</v>
      </c>
      <c r="U42" s="52"/>
      <c r="W42" s="52"/>
      <c r="Y42" s="86"/>
      <c r="Z42" s="52"/>
      <c r="AA42" s="52"/>
    </row>
    <row r="43" spans="1:27" s="51" customFormat="1" ht="21" customHeight="1" x14ac:dyDescent="0.55000000000000004">
      <c r="A43" s="150" t="s">
        <v>312</v>
      </c>
      <c r="C43" s="52" t="s">
        <v>350</v>
      </c>
      <c r="E43" s="52" t="s">
        <v>257</v>
      </c>
      <c r="G43" s="52" t="s">
        <v>349</v>
      </c>
      <c r="I43" s="41">
        <v>18</v>
      </c>
      <c r="K43" s="54">
        <v>1000000000000</v>
      </c>
      <c r="L43" s="54"/>
      <c r="M43" s="41">
        <v>0</v>
      </c>
      <c r="N43" s="54"/>
      <c r="O43" s="54">
        <v>1000000000000</v>
      </c>
      <c r="P43" s="54"/>
      <c r="Q43" s="41">
        <v>0</v>
      </c>
      <c r="S43" s="86">
        <f t="shared" si="0"/>
        <v>0</v>
      </c>
      <c r="U43" s="52"/>
      <c r="W43" s="52"/>
      <c r="Y43" s="86"/>
      <c r="Z43" s="52"/>
      <c r="AA43" s="52"/>
    </row>
    <row r="44" spans="1:27" s="51" customFormat="1" ht="21" customHeight="1" x14ac:dyDescent="0.55000000000000004">
      <c r="A44" s="150" t="s">
        <v>288</v>
      </c>
      <c r="C44" s="52" t="s">
        <v>354</v>
      </c>
      <c r="E44" s="52" t="s">
        <v>257</v>
      </c>
      <c r="G44" s="52" t="s">
        <v>330</v>
      </c>
      <c r="I44" s="41">
        <v>18</v>
      </c>
      <c r="K44" s="54">
        <v>36256000000</v>
      </c>
      <c r="L44" s="54"/>
      <c r="M44" s="41">
        <v>36256000000</v>
      </c>
      <c r="N44" s="54"/>
      <c r="O44" s="54">
        <v>72512000000</v>
      </c>
      <c r="P44" s="54"/>
      <c r="Q44" s="41">
        <v>0</v>
      </c>
      <c r="S44" s="86">
        <f t="shared" si="0"/>
        <v>0</v>
      </c>
      <c r="U44" s="52"/>
      <c r="W44" s="52"/>
      <c r="Y44" s="86"/>
      <c r="Z44" s="52"/>
      <c r="AA44" s="52"/>
    </row>
    <row r="45" spans="1:27" s="51" customFormat="1" ht="21" customHeight="1" x14ac:dyDescent="0.55000000000000004">
      <c r="A45" s="150" t="s">
        <v>288</v>
      </c>
      <c r="C45" s="52" t="s">
        <v>358</v>
      </c>
      <c r="E45" s="52" t="s">
        <v>257</v>
      </c>
      <c r="G45" s="52" t="s">
        <v>359</v>
      </c>
      <c r="I45" s="41">
        <v>18</v>
      </c>
      <c r="K45" s="54">
        <v>309841000000</v>
      </c>
      <c r="L45" s="54"/>
      <c r="M45" s="41">
        <v>0</v>
      </c>
      <c r="N45" s="54"/>
      <c r="O45" s="54">
        <v>298450000000</v>
      </c>
      <c r="P45" s="54"/>
      <c r="Q45" s="41">
        <v>11391000000</v>
      </c>
      <c r="S45" s="86">
        <f t="shared" si="0"/>
        <v>3.8071126951567458E-4</v>
      </c>
      <c r="U45" s="52"/>
      <c r="W45" s="52"/>
      <c r="Y45" s="86"/>
      <c r="Z45" s="52"/>
      <c r="AA45" s="52"/>
    </row>
    <row r="46" spans="1:27" s="51" customFormat="1" ht="21" customHeight="1" x14ac:dyDescent="0.55000000000000004">
      <c r="A46" s="150" t="s">
        <v>249</v>
      </c>
      <c r="C46" s="52" t="s">
        <v>360</v>
      </c>
      <c r="E46" s="52" t="s">
        <v>257</v>
      </c>
      <c r="G46" s="52" t="s">
        <v>359</v>
      </c>
      <c r="I46" s="41">
        <v>18</v>
      </c>
      <c r="K46" s="54">
        <v>290044000000</v>
      </c>
      <c r="L46" s="54"/>
      <c r="M46" s="41">
        <v>0</v>
      </c>
      <c r="N46" s="54"/>
      <c r="O46" s="54">
        <v>219430000000</v>
      </c>
      <c r="P46" s="54"/>
      <c r="Q46" s="41">
        <v>70614000000</v>
      </c>
      <c r="S46" s="86">
        <f t="shared" si="0"/>
        <v>2.3600689654621932E-3</v>
      </c>
      <c r="U46" s="52"/>
      <c r="W46" s="52"/>
      <c r="Y46" s="86"/>
      <c r="Z46" s="52"/>
      <c r="AA46" s="52"/>
    </row>
    <row r="47" spans="1:27" s="51" customFormat="1" ht="21" customHeight="1" x14ac:dyDescent="0.55000000000000004">
      <c r="A47" s="150" t="s">
        <v>288</v>
      </c>
      <c r="C47" s="52" t="s">
        <v>361</v>
      </c>
      <c r="E47" s="52" t="s">
        <v>257</v>
      </c>
      <c r="G47" s="52" t="s">
        <v>362</v>
      </c>
      <c r="I47" s="41">
        <v>18</v>
      </c>
      <c r="K47" s="54">
        <v>298215000000</v>
      </c>
      <c r="L47" s="54"/>
      <c r="M47" s="41">
        <v>0</v>
      </c>
      <c r="N47" s="54"/>
      <c r="O47" s="54">
        <v>298215000000</v>
      </c>
      <c r="P47" s="54"/>
      <c r="Q47" s="41">
        <v>0</v>
      </c>
      <c r="S47" s="86">
        <f t="shared" si="0"/>
        <v>0</v>
      </c>
      <c r="U47" s="52"/>
      <c r="W47" s="52"/>
      <c r="Y47" s="86"/>
      <c r="Z47" s="52"/>
      <c r="AA47" s="52"/>
    </row>
    <row r="48" spans="1:27" s="51" customFormat="1" ht="21" customHeight="1" x14ac:dyDescent="0.55000000000000004">
      <c r="A48" s="150" t="s">
        <v>364</v>
      </c>
      <c r="C48" s="52" t="s">
        <v>365</v>
      </c>
      <c r="E48" s="52" t="s">
        <v>42</v>
      </c>
      <c r="G48" s="52" t="s">
        <v>366</v>
      </c>
      <c r="I48" s="41">
        <v>0</v>
      </c>
      <c r="K48" s="54">
        <v>570000</v>
      </c>
      <c r="L48" s="54"/>
      <c r="M48" s="41">
        <v>16977808219</v>
      </c>
      <c r="N48" s="54"/>
      <c r="O48" s="54">
        <v>16977500000</v>
      </c>
      <c r="P48" s="54"/>
      <c r="Q48" s="41">
        <v>878219</v>
      </c>
      <c r="S48" s="86">
        <f t="shared" si="0"/>
        <v>2.9351933140442998E-8</v>
      </c>
      <c r="U48" s="52"/>
      <c r="W48" s="52"/>
      <c r="Y48" s="86"/>
      <c r="Z48" s="52"/>
      <c r="AA48" s="52"/>
    </row>
    <row r="49" spans="1:27" s="51" customFormat="1" ht="21" customHeight="1" x14ac:dyDescent="0.55000000000000004">
      <c r="A49" s="150" t="s">
        <v>364</v>
      </c>
      <c r="C49" s="52" t="s">
        <v>371</v>
      </c>
      <c r="E49" s="52" t="s">
        <v>257</v>
      </c>
      <c r="G49" s="52" t="s">
        <v>372</v>
      </c>
      <c r="I49" s="41">
        <v>18</v>
      </c>
      <c r="K49" s="54">
        <v>1000000000000</v>
      </c>
      <c r="L49" s="54"/>
      <c r="M49" s="41">
        <v>0</v>
      </c>
      <c r="N49" s="54"/>
      <c r="O49" s="54">
        <v>0</v>
      </c>
      <c r="P49" s="54"/>
      <c r="Q49" s="41">
        <v>1000000000000</v>
      </c>
      <c r="S49" s="86">
        <f t="shared" si="0"/>
        <v>3.3422111273432933E-2</v>
      </c>
      <c r="U49" s="52"/>
      <c r="W49" s="52"/>
      <c r="Y49" s="86"/>
      <c r="Z49" s="52"/>
      <c r="AA49" s="52"/>
    </row>
    <row r="50" spans="1:27" s="51" customFormat="1" ht="21" customHeight="1" x14ac:dyDescent="0.55000000000000004">
      <c r="A50" s="150" t="s">
        <v>249</v>
      </c>
      <c r="C50" s="52" t="s">
        <v>373</v>
      </c>
      <c r="E50" s="52" t="s">
        <v>257</v>
      </c>
      <c r="G50" s="52" t="s">
        <v>374</v>
      </c>
      <c r="I50" s="41">
        <v>18</v>
      </c>
      <c r="K50" s="54">
        <v>312000000000</v>
      </c>
      <c r="L50" s="54"/>
      <c r="M50" s="41">
        <v>0</v>
      </c>
      <c r="N50" s="54"/>
      <c r="O50" s="54">
        <v>312000000000</v>
      </c>
      <c r="P50" s="54"/>
      <c r="Q50" s="41">
        <v>0</v>
      </c>
      <c r="S50" s="86">
        <f t="shared" si="0"/>
        <v>0</v>
      </c>
      <c r="U50" s="52"/>
      <c r="W50" s="52"/>
      <c r="Y50" s="86"/>
      <c r="Z50" s="52"/>
      <c r="AA50" s="52"/>
    </row>
    <row r="51" spans="1:27" s="51" customFormat="1" ht="21" customHeight="1" x14ac:dyDescent="0.55000000000000004">
      <c r="A51" s="150" t="s">
        <v>288</v>
      </c>
      <c r="C51" s="52" t="s">
        <v>375</v>
      </c>
      <c r="E51" s="52" t="s">
        <v>257</v>
      </c>
      <c r="G51" s="52" t="s">
        <v>376</v>
      </c>
      <c r="I51" s="41">
        <v>18</v>
      </c>
      <c r="K51" s="54">
        <v>362000000000</v>
      </c>
      <c r="L51" s="54"/>
      <c r="M51" s="41">
        <v>0</v>
      </c>
      <c r="N51" s="54"/>
      <c r="O51" s="54">
        <v>362000000000</v>
      </c>
      <c r="P51" s="54"/>
      <c r="Q51" s="41">
        <v>0</v>
      </c>
      <c r="S51" s="86">
        <f t="shared" si="0"/>
        <v>0</v>
      </c>
      <c r="U51" s="52"/>
      <c r="W51" s="52"/>
      <c r="Y51" s="86"/>
      <c r="Z51" s="52"/>
      <c r="AA51" s="52"/>
    </row>
    <row r="52" spans="1:27" s="51" customFormat="1" ht="21" customHeight="1" x14ac:dyDescent="0.55000000000000004">
      <c r="A52" s="150" t="s">
        <v>249</v>
      </c>
      <c r="C52" s="52" t="s">
        <v>377</v>
      </c>
      <c r="E52" s="52" t="s">
        <v>257</v>
      </c>
      <c r="G52" s="52" t="s">
        <v>378</v>
      </c>
      <c r="I52" s="41">
        <v>18</v>
      </c>
      <c r="K52" s="54">
        <v>1103500000000</v>
      </c>
      <c r="L52" s="54"/>
      <c r="M52" s="41">
        <v>0</v>
      </c>
      <c r="N52" s="54"/>
      <c r="O52" s="54">
        <v>0</v>
      </c>
      <c r="P52" s="54"/>
      <c r="Q52" s="54">
        <v>1103500000000</v>
      </c>
      <c r="S52" s="86">
        <v>0</v>
      </c>
      <c r="U52" s="52"/>
      <c r="W52" s="52"/>
      <c r="Y52" s="86"/>
      <c r="Z52" s="52"/>
      <c r="AA52" s="52"/>
    </row>
    <row r="53" spans="1:27" s="51" customFormat="1" ht="21" customHeight="1" x14ac:dyDescent="0.55000000000000004">
      <c r="A53" s="150" t="s">
        <v>255</v>
      </c>
      <c r="C53" s="52" t="s">
        <v>402</v>
      </c>
      <c r="E53" s="52" t="s">
        <v>257</v>
      </c>
      <c r="G53" s="52" t="s">
        <v>403</v>
      </c>
      <c r="I53" s="41">
        <v>18</v>
      </c>
      <c r="K53" s="54">
        <v>0</v>
      </c>
      <c r="L53" s="54"/>
      <c r="M53" s="41">
        <v>413415000000</v>
      </c>
      <c r="N53" s="54"/>
      <c r="O53" s="54">
        <v>0</v>
      </c>
      <c r="P53" s="54"/>
      <c r="Q53" s="41">
        <v>413415000000</v>
      </c>
      <c r="S53" s="86">
        <f t="shared" si="0"/>
        <v>1.3817202132106278E-2</v>
      </c>
      <c r="U53" s="52"/>
      <c r="W53" s="52"/>
      <c r="Y53" s="86"/>
      <c r="Z53" s="52"/>
      <c r="AA53" s="52"/>
    </row>
    <row r="54" spans="1:27" s="51" customFormat="1" ht="21" customHeight="1" x14ac:dyDescent="0.55000000000000004">
      <c r="A54" s="150" t="s">
        <v>288</v>
      </c>
      <c r="C54" s="52" t="s">
        <v>404</v>
      </c>
      <c r="E54" s="52" t="s">
        <v>257</v>
      </c>
      <c r="G54" s="52" t="s">
        <v>405</v>
      </c>
      <c r="I54" s="41">
        <v>18</v>
      </c>
      <c r="K54" s="54">
        <v>0</v>
      </c>
      <c r="L54" s="54"/>
      <c r="M54" s="41">
        <v>242000000000</v>
      </c>
      <c r="N54" s="54"/>
      <c r="O54" s="54">
        <v>0</v>
      </c>
      <c r="P54" s="54"/>
      <c r="Q54" s="41">
        <v>242000000000</v>
      </c>
      <c r="S54" s="86">
        <f t="shared" si="0"/>
        <v>8.08815092817077E-3</v>
      </c>
      <c r="U54" s="52"/>
      <c r="W54" s="52"/>
      <c r="Y54" s="86"/>
      <c r="Z54" s="52"/>
      <c r="AA54" s="52"/>
    </row>
    <row r="55" spans="1:27" s="51" customFormat="1" ht="21" customHeight="1" x14ac:dyDescent="0.55000000000000004">
      <c r="A55" s="150" t="s">
        <v>281</v>
      </c>
      <c r="C55" s="52" t="s">
        <v>406</v>
      </c>
      <c r="E55" s="52" t="s">
        <v>257</v>
      </c>
      <c r="G55" s="52" t="s">
        <v>405</v>
      </c>
      <c r="I55" s="41">
        <v>18</v>
      </c>
      <c r="K55" s="54">
        <v>0</v>
      </c>
      <c r="L55" s="54"/>
      <c r="M55" s="41">
        <v>365000000000</v>
      </c>
      <c r="N55" s="54"/>
      <c r="O55" s="54">
        <v>104000000000</v>
      </c>
      <c r="P55" s="54"/>
      <c r="Q55" s="41">
        <v>261000000000</v>
      </c>
      <c r="S55" s="86">
        <f t="shared" si="0"/>
        <v>8.7231710423659962E-3</v>
      </c>
      <c r="U55" s="52"/>
      <c r="W55" s="52"/>
      <c r="Y55" s="86"/>
      <c r="Z55" s="52"/>
      <c r="AA55" s="52"/>
    </row>
    <row r="56" spans="1:27" s="51" customFormat="1" ht="21" customHeight="1" x14ac:dyDescent="0.55000000000000004">
      <c r="A56" s="150" t="s">
        <v>255</v>
      </c>
      <c r="C56" s="52" t="s">
        <v>407</v>
      </c>
      <c r="E56" s="52" t="s">
        <v>257</v>
      </c>
      <c r="G56" s="52" t="s">
        <v>408</v>
      </c>
      <c r="I56" s="41">
        <v>18</v>
      </c>
      <c r="K56" s="54">
        <v>0</v>
      </c>
      <c r="L56" s="54"/>
      <c r="M56" s="41">
        <v>104000000000</v>
      </c>
      <c r="N56" s="54"/>
      <c r="O56" s="54">
        <v>0</v>
      </c>
      <c r="P56" s="54"/>
      <c r="Q56" s="41">
        <v>104000000000</v>
      </c>
      <c r="S56" s="86">
        <f t="shared" si="0"/>
        <v>3.4758995724370255E-3</v>
      </c>
      <c r="U56" s="52"/>
      <c r="W56" s="52"/>
      <c r="Y56" s="86"/>
      <c r="Z56" s="52"/>
      <c r="AA56" s="52"/>
    </row>
    <row r="57" spans="1:27" s="51" customFormat="1" ht="21" customHeight="1" x14ac:dyDescent="0.55000000000000004">
      <c r="A57" s="150" t="s">
        <v>255</v>
      </c>
      <c r="C57" s="52" t="s">
        <v>409</v>
      </c>
      <c r="E57" s="52" t="s">
        <v>257</v>
      </c>
      <c r="G57" s="52" t="s">
        <v>99</v>
      </c>
      <c r="I57" s="41">
        <v>18</v>
      </c>
      <c r="K57" s="54">
        <v>0</v>
      </c>
      <c r="L57" s="54"/>
      <c r="M57" s="41">
        <v>141300000000</v>
      </c>
      <c r="N57" s="54"/>
      <c r="O57" s="54">
        <v>0</v>
      </c>
      <c r="P57" s="54"/>
      <c r="Q57" s="54">
        <v>141300000000</v>
      </c>
      <c r="S57" s="86">
        <f t="shared" si="0"/>
        <v>4.7225443229360741E-3</v>
      </c>
      <c r="U57" s="52"/>
      <c r="W57" s="52"/>
      <c r="Y57" s="86"/>
      <c r="Z57" s="52"/>
      <c r="AA57" s="52"/>
    </row>
    <row r="58" spans="1:27" s="51" customFormat="1" ht="21" customHeight="1" x14ac:dyDescent="0.55000000000000004">
      <c r="A58" s="150" t="s">
        <v>232</v>
      </c>
      <c r="C58" s="52" t="s">
        <v>410</v>
      </c>
      <c r="E58" s="52" t="s">
        <v>257</v>
      </c>
      <c r="G58" s="52" t="s">
        <v>411</v>
      </c>
      <c r="I58" s="41">
        <v>18</v>
      </c>
      <c r="K58" s="54">
        <v>0</v>
      </c>
      <c r="L58" s="54"/>
      <c r="M58" s="41">
        <v>50000000000</v>
      </c>
      <c r="N58" s="54"/>
      <c r="O58" s="41">
        <v>0</v>
      </c>
      <c r="P58" s="54"/>
      <c r="Q58" s="54">
        <v>50000000000</v>
      </c>
      <c r="S58" s="86">
        <f t="shared" si="0"/>
        <v>1.6711055636716469E-3</v>
      </c>
      <c r="U58" s="52"/>
      <c r="W58" s="52"/>
      <c r="Y58" s="86"/>
      <c r="Z58" s="52"/>
      <c r="AA58" s="52"/>
    </row>
    <row r="59" spans="1:27" s="51" customFormat="1" ht="21" customHeight="1" x14ac:dyDescent="0.55000000000000004">
      <c r="A59" s="150" t="s">
        <v>288</v>
      </c>
      <c r="C59" s="52" t="s">
        <v>412</v>
      </c>
      <c r="E59" s="52" t="s">
        <v>257</v>
      </c>
      <c r="G59" s="52" t="s">
        <v>413</v>
      </c>
      <c r="I59" s="41">
        <v>18</v>
      </c>
      <c r="K59" s="54">
        <v>0</v>
      </c>
      <c r="L59" s="54"/>
      <c r="M59" s="41">
        <v>1000000000000</v>
      </c>
      <c r="N59" s="54"/>
      <c r="O59" s="54">
        <v>0</v>
      </c>
      <c r="P59" s="54"/>
      <c r="Q59" s="41">
        <v>1000000000000</v>
      </c>
      <c r="S59" s="86">
        <f t="shared" si="0"/>
        <v>3.3422111273432933E-2</v>
      </c>
      <c r="U59" s="52"/>
      <c r="W59" s="52"/>
      <c r="Y59" s="86"/>
      <c r="Z59" s="52"/>
      <c r="AA59" s="52"/>
    </row>
    <row r="60" spans="1:27" s="51" customFormat="1" ht="21" customHeight="1" x14ac:dyDescent="0.55000000000000004">
      <c r="A60" s="150" t="s">
        <v>249</v>
      </c>
      <c r="C60" s="52" t="s">
        <v>414</v>
      </c>
      <c r="E60" s="52" t="s">
        <v>257</v>
      </c>
      <c r="G60" s="52" t="s">
        <v>415</v>
      </c>
      <c r="I60" s="41">
        <v>18</v>
      </c>
      <c r="K60" s="54">
        <v>0</v>
      </c>
      <c r="L60" s="54"/>
      <c r="M60" s="41">
        <v>204042000000</v>
      </c>
      <c r="N60" s="54"/>
      <c r="O60" s="54">
        <v>0</v>
      </c>
      <c r="P60" s="54"/>
      <c r="Q60" s="41">
        <v>204042000000</v>
      </c>
      <c r="S60" s="86">
        <f t="shared" si="0"/>
        <v>6.8195144284538033E-3</v>
      </c>
      <c r="U60" s="52"/>
      <c r="W60" s="52"/>
      <c r="Y60" s="86"/>
      <c r="Z60" s="52"/>
      <c r="AA60" s="52"/>
    </row>
    <row r="61" spans="1:27" s="51" customFormat="1" ht="21" customHeight="1" x14ac:dyDescent="0.55000000000000004">
      <c r="A61" s="150" t="s">
        <v>416</v>
      </c>
      <c r="C61" s="52" t="s">
        <v>417</v>
      </c>
      <c r="E61" s="52" t="s">
        <v>257</v>
      </c>
      <c r="G61" s="52" t="s">
        <v>418</v>
      </c>
      <c r="I61" s="41">
        <v>18</v>
      </c>
      <c r="K61" s="54">
        <v>0</v>
      </c>
      <c r="L61" s="54"/>
      <c r="M61" s="41">
        <v>374278000000</v>
      </c>
      <c r="N61" s="54"/>
      <c r="O61" s="41">
        <v>0</v>
      </c>
      <c r="P61" s="54"/>
      <c r="Q61" s="54">
        <v>374278000000</v>
      </c>
      <c r="S61" s="86">
        <f t="shared" si="0"/>
        <v>1.2509160963197933E-2</v>
      </c>
      <c r="U61" s="52"/>
      <c r="W61" s="52"/>
      <c r="Y61" s="86"/>
      <c r="Z61" s="52"/>
      <c r="AA61" s="52"/>
    </row>
    <row r="62" spans="1:27" s="51" customFormat="1" ht="21" customHeight="1" x14ac:dyDescent="0.55000000000000004">
      <c r="A62" s="150" t="s">
        <v>416</v>
      </c>
      <c r="C62" s="52" t="s">
        <v>419</v>
      </c>
      <c r="E62" s="52" t="s">
        <v>257</v>
      </c>
      <c r="G62" s="52" t="s">
        <v>420</v>
      </c>
      <c r="I62" s="41">
        <v>18</v>
      </c>
      <c r="K62" s="54">
        <v>0</v>
      </c>
      <c r="L62" s="54"/>
      <c r="M62" s="41">
        <v>1176568000000</v>
      </c>
      <c r="N62" s="54"/>
      <c r="O62" s="41">
        <v>0</v>
      </c>
      <c r="P62" s="54"/>
      <c r="Q62" s="54">
        <v>1176568000000</v>
      </c>
      <c r="S62" s="86">
        <f t="shared" si="0"/>
        <v>3.9323386616760443E-2</v>
      </c>
      <c r="U62" s="52"/>
      <c r="W62" s="52"/>
      <c r="Y62" s="86"/>
      <c r="Z62" s="52"/>
      <c r="AA62" s="52"/>
    </row>
    <row r="63" spans="1:27" s="51" customFormat="1" ht="21" customHeight="1" x14ac:dyDescent="0.55000000000000004">
      <c r="A63" s="150" t="s">
        <v>255</v>
      </c>
      <c r="C63" s="52" t="s">
        <v>421</v>
      </c>
      <c r="E63" s="52" t="s">
        <v>257</v>
      </c>
      <c r="G63" s="52" t="s">
        <v>420</v>
      </c>
      <c r="I63" s="41">
        <v>18</v>
      </c>
      <c r="K63" s="54">
        <v>0</v>
      </c>
      <c r="L63" s="54"/>
      <c r="M63" s="41">
        <v>749800000000</v>
      </c>
      <c r="N63" s="54"/>
      <c r="O63" s="41">
        <v>0</v>
      </c>
      <c r="P63" s="54"/>
      <c r="Q63" s="54">
        <v>749800000000</v>
      </c>
      <c r="S63" s="86">
        <f t="shared" si="0"/>
        <v>2.5059899032820014E-2</v>
      </c>
      <c r="U63" s="52"/>
      <c r="W63" s="52"/>
      <c r="Y63" s="86"/>
      <c r="Z63" s="52"/>
      <c r="AA63" s="52"/>
    </row>
    <row r="64" spans="1:27" s="51" customFormat="1" ht="21" customHeight="1" x14ac:dyDescent="0.55000000000000004">
      <c r="A64" s="150" t="s">
        <v>288</v>
      </c>
      <c r="C64" s="52" t="s">
        <v>422</v>
      </c>
      <c r="E64" s="52" t="s">
        <v>257</v>
      </c>
      <c r="G64" s="52" t="s">
        <v>222</v>
      </c>
      <c r="I64" s="41">
        <v>18</v>
      </c>
      <c r="K64" s="54">
        <v>0</v>
      </c>
      <c r="L64" s="54"/>
      <c r="M64" s="54">
        <v>1598000000000</v>
      </c>
      <c r="N64" s="54"/>
      <c r="O64" s="41">
        <v>0</v>
      </c>
      <c r="P64" s="54"/>
      <c r="Q64" s="54">
        <v>1598000000000</v>
      </c>
      <c r="S64" s="86">
        <f t="shared" si="0"/>
        <v>5.3408533814945834E-2</v>
      </c>
      <c r="U64" s="52"/>
      <c r="W64" s="52"/>
      <c r="Y64" s="86"/>
      <c r="Z64" s="52"/>
      <c r="AA64" s="52"/>
    </row>
    <row r="65" spans="1:27" s="51" customFormat="1" ht="21" customHeight="1" x14ac:dyDescent="0.55000000000000004">
      <c r="A65" s="150" t="s">
        <v>255</v>
      </c>
      <c r="C65" s="52" t="s">
        <v>423</v>
      </c>
      <c r="E65" s="52" t="s">
        <v>257</v>
      </c>
      <c r="G65" s="52" t="s">
        <v>222</v>
      </c>
      <c r="I65" s="41">
        <v>18</v>
      </c>
      <c r="K65" s="41">
        <v>0</v>
      </c>
      <c r="L65" s="54"/>
      <c r="M65" s="54">
        <v>161400000000</v>
      </c>
      <c r="N65" s="54"/>
      <c r="O65" s="41">
        <v>0</v>
      </c>
      <c r="P65" s="54"/>
      <c r="Q65" s="54">
        <v>161400000000</v>
      </c>
      <c r="S65" s="86">
        <f t="shared" si="0"/>
        <v>5.3943287595320756E-3</v>
      </c>
      <c r="U65" s="52"/>
      <c r="W65" s="52"/>
      <c r="Y65" s="86"/>
      <c r="Z65" s="52"/>
      <c r="AA65" s="52"/>
    </row>
    <row r="66" spans="1:27" s="51" customFormat="1" ht="21" customHeight="1" x14ac:dyDescent="0.55000000000000004">
      <c r="A66" s="150" t="s">
        <v>416</v>
      </c>
      <c r="C66" s="52" t="s">
        <v>424</v>
      </c>
      <c r="E66" s="52" t="s">
        <v>257</v>
      </c>
      <c r="G66" s="52" t="s">
        <v>425</v>
      </c>
      <c r="I66" s="41">
        <v>18</v>
      </c>
      <c r="K66" s="41">
        <v>0</v>
      </c>
      <c r="L66" s="54"/>
      <c r="M66" s="54">
        <v>984176000000</v>
      </c>
      <c r="N66" s="54"/>
      <c r="O66" s="41">
        <v>0</v>
      </c>
      <c r="P66" s="54"/>
      <c r="Q66" s="54">
        <v>984176000000</v>
      </c>
      <c r="S66" s="86">
        <f t="shared" si="0"/>
        <v>3.2893239784642134E-2</v>
      </c>
      <c r="U66" s="52"/>
      <c r="W66" s="52"/>
      <c r="Y66" s="86"/>
      <c r="Z66" s="52"/>
      <c r="AA66" s="52"/>
    </row>
    <row r="67" spans="1:27" s="51" customFormat="1" ht="21" customHeight="1" x14ac:dyDescent="0.55000000000000004">
      <c r="A67" s="150" t="s">
        <v>281</v>
      </c>
      <c r="C67" s="52" t="s">
        <v>426</v>
      </c>
      <c r="E67" s="52" t="s">
        <v>257</v>
      </c>
      <c r="G67" s="52" t="s">
        <v>427</v>
      </c>
      <c r="I67" s="41">
        <v>16</v>
      </c>
      <c r="K67" s="41">
        <v>0</v>
      </c>
      <c r="L67" s="54"/>
      <c r="M67" s="54">
        <v>290000000000</v>
      </c>
      <c r="N67" s="54"/>
      <c r="O67" s="41">
        <v>0</v>
      </c>
      <c r="P67" s="54"/>
      <c r="Q67" s="54">
        <v>290000000000</v>
      </c>
      <c r="S67" s="86">
        <f t="shared" si="0"/>
        <v>9.6924122692955521E-3</v>
      </c>
      <c r="U67" s="52"/>
      <c r="W67" s="52"/>
      <c r="Y67" s="86"/>
      <c r="Z67" s="52"/>
      <c r="AA67" s="52"/>
    </row>
    <row r="68" spans="1:27" s="51" customFormat="1" ht="21" customHeight="1" thickBot="1" x14ac:dyDescent="0.6">
      <c r="A68" s="147" t="s">
        <v>147</v>
      </c>
      <c r="B68" s="4"/>
      <c r="C68" s="5"/>
      <c r="D68" s="4"/>
      <c r="E68" s="5"/>
      <c r="F68" s="4"/>
      <c r="G68" s="5"/>
      <c r="H68" s="4"/>
      <c r="I68" s="5"/>
      <c r="J68" s="4"/>
      <c r="K68" s="7">
        <f>SUM(K41:K67)</f>
        <v>9686568939874</v>
      </c>
      <c r="L68" s="48"/>
      <c r="M68" s="7">
        <f>SUM(M41:M67)</f>
        <v>21217709242985</v>
      </c>
      <c r="N68" s="48">
        <f t="shared" ref="N68:R68" si="4">SUM(N41:N67)</f>
        <v>0</v>
      </c>
      <c r="O68" s="116">
        <f t="shared" si="4"/>
        <v>16941446742705</v>
      </c>
      <c r="P68" s="48">
        <f t="shared" si="4"/>
        <v>0</v>
      </c>
      <c r="Q68" s="7">
        <f>SUM(Q41:Q67)</f>
        <v>13962831440154</v>
      </c>
      <c r="R68" s="4">
        <f t="shared" si="4"/>
        <v>0</v>
      </c>
      <c r="S68" s="117">
        <f>SUM(S41:S67)</f>
        <v>0.42978600629478153</v>
      </c>
      <c r="U68" s="52"/>
      <c r="W68" s="52"/>
      <c r="Y68" s="86"/>
      <c r="Z68" s="52"/>
      <c r="AA68" s="52"/>
    </row>
    <row r="69" spans="1:27" ht="22.5" customHeight="1" thickTop="1" x14ac:dyDescent="0.55000000000000004">
      <c r="A69" s="147"/>
      <c r="C69" s="5"/>
      <c r="E69" s="5"/>
      <c r="G69" s="5"/>
      <c r="I69" s="5"/>
      <c r="K69" s="5"/>
      <c r="M69" s="5"/>
      <c r="O69" s="5"/>
      <c r="Q69" s="5"/>
      <c r="S69" s="5"/>
      <c r="U69" s="5"/>
      <c r="W69" s="5"/>
      <c r="Y69" s="3"/>
      <c r="Z69" s="5"/>
      <c r="AA69" s="5"/>
    </row>
    <row r="70" spans="1:27" s="48" customFormat="1" ht="21" hidden="1" x14ac:dyDescent="0.55000000000000004">
      <c r="A70" s="147"/>
      <c r="B70" s="4"/>
      <c r="C70" s="5"/>
      <c r="D70" s="4"/>
      <c r="E70" s="5"/>
      <c r="F70" s="4"/>
      <c r="G70" s="5"/>
      <c r="H70" s="4"/>
      <c r="I70" s="5"/>
      <c r="J70" s="4"/>
      <c r="K70" s="5"/>
      <c r="L70" s="4"/>
      <c r="M70" s="5"/>
      <c r="N70" s="4"/>
      <c r="O70" s="5"/>
      <c r="P70" s="4"/>
      <c r="Q70" s="5"/>
      <c r="R70" s="4"/>
      <c r="S70" s="5"/>
      <c r="T70" s="4"/>
      <c r="U70" s="5"/>
      <c r="V70" s="4"/>
      <c r="W70" s="5"/>
      <c r="X70" s="4"/>
      <c r="Y70" s="3"/>
      <c r="Z70" s="5"/>
      <c r="AA70" s="5"/>
    </row>
    <row r="71" spans="1:27" ht="21" hidden="1" x14ac:dyDescent="0.55000000000000004">
      <c r="A71" s="147"/>
      <c r="C71" s="5"/>
      <c r="E71" s="5"/>
      <c r="G71" s="5"/>
      <c r="I71" s="5"/>
      <c r="K71" s="58"/>
      <c r="M71" s="5"/>
      <c r="O71" s="5"/>
      <c r="Q71" s="58"/>
      <c r="S71" s="5"/>
      <c r="U71" s="5"/>
      <c r="W71" s="5"/>
      <c r="Y71" s="3"/>
      <c r="Z71" s="5"/>
      <c r="AA71" s="5"/>
    </row>
    <row r="72" spans="1:27" ht="21" hidden="1" x14ac:dyDescent="0.55000000000000004">
      <c r="A72" s="147"/>
      <c r="C72" s="5"/>
      <c r="E72" s="5"/>
      <c r="G72" s="5"/>
      <c r="I72" s="5"/>
      <c r="K72" s="5"/>
      <c r="M72" s="5"/>
      <c r="O72" s="5"/>
      <c r="Q72" s="5"/>
      <c r="S72" s="5"/>
      <c r="U72" s="5"/>
      <c r="W72" s="5"/>
      <c r="Y72" s="3"/>
      <c r="Z72" s="5"/>
      <c r="AA72" s="5"/>
    </row>
    <row r="73" spans="1:27" ht="21" hidden="1" x14ac:dyDescent="0.55000000000000004">
      <c r="A73" s="147"/>
      <c r="C73" s="5"/>
      <c r="E73" s="5"/>
      <c r="G73" s="5"/>
      <c r="I73" s="5"/>
      <c r="K73" s="5"/>
      <c r="M73" s="5"/>
      <c r="O73" s="5"/>
      <c r="Q73" s="5"/>
      <c r="S73" s="5"/>
      <c r="U73" s="5"/>
      <c r="W73" s="5"/>
      <c r="Y73" s="3"/>
      <c r="Z73" s="5"/>
      <c r="AA73" s="5"/>
    </row>
    <row r="74" spans="1:27" ht="21" hidden="1" x14ac:dyDescent="0.55000000000000004">
      <c r="A74" s="147"/>
      <c r="C74" s="5"/>
      <c r="E74" s="5"/>
      <c r="G74" s="5"/>
      <c r="I74" s="5"/>
      <c r="K74" s="5"/>
      <c r="M74" s="5"/>
      <c r="O74" s="5"/>
      <c r="Q74" s="5"/>
      <c r="S74" s="5"/>
      <c r="U74" s="5"/>
      <c r="W74" s="5"/>
      <c r="Y74" s="3"/>
      <c r="Z74" s="5"/>
      <c r="AA74" s="5"/>
    </row>
    <row r="75" spans="1:27" ht="21" hidden="1" x14ac:dyDescent="0.55000000000000004">
      <c r="A75" s="147"/>
      <c r="C75" s="5"/>
      <c r="E75" s="5"/>
      <c r="G75" s="5"/>
      <c r="I75" s="5"/>
      <c r="K75" s="5"/>
      <c r="M75" s="5"/>
      <c r="O75" s="5"/>
      <c r="Q75" s="5"/>
      <c r="S75" s="5"/>
      <c r="U75" s="5"/>
      <c r="W75" s="5"/>
      <c r="Y75" s="3"/>
      <c r="Z75" s="5"/>
      <c r="AA75" s="5"/>
    </row>
    <row r="76" spans="1:27" ht="21" x14ac:dyDescent="0.55000000000000004">
      <c r="A76" s="147"/>
      <c r="C76" s="5"/>
      <c r="E76" s="5"/>
      <c r="G76" s="5"/>
      <c r="I76" s="5"/>
      <c r="K76" s="5"/>
      <c r="M76" s="5"/>
      <c r="O76" s="5"/>
      <c r="Q76" s="5"/>
      <c r="S76" s="5"/>
      <c r="U76" s="5"/>
      <c r="W76" s="5"/>
      <c r="Y76" s="3"/>
      <c r="Z76" s="5"/>
      <c r="AA76" s="5"/>
    </row>
    <row r="77" spans="1:27" ht="21" x14ac:dyDescent="0.55000000000000004">
      <c r="A77" s="147"/>
      <c r="C77" s="5"/>
      <c r="E77" s="5"/>
      <c r="G77" s="5"/>
      <c r="I77" s="5"/>
      <c r="K77" s="5"/>
      <c r="M77" s="5"/>
      <c r="O77" s="5"/>
      <c r="Q77" s="5"/>
      <c r="S77" s="5"/>
      <c r="U77" s="5"/>
      <c r="W77" s="5"/>
      <c r="Y77" s="3"/>
      <c r="Z77" s="5"/>
      <c r="AA77" s="5"/>
    </row>
    <row r="78" spans="1:27" ht="21" x14ac:dyDescent="0.55000000000000004">
      <c r="A78" s="147"/>
      <c r="C78" s="5"/>
      <c r="E78" s="5"/>
      <c r="G78" s="9"/>
      <c r="I78" s="5"/>
      <c r="K78" s="5"/>
      <c r="M78" s="5"/>
      <c r="O78" s="5"/>
      <c r="Q78" s="5"/>
      <c r="S78" s="5"/>
      <c r="U78" s="5"/>
      <c r="W78" s="5"/>
      <c r="Y78" s="3"/>
      <c r="Z78" s="5"/>
      <c r="AA78" s="5"/>
    </row>
    <row r="79" spans="1:27" ht="21" x14ac:dyDescent="0.55000000000000004">
      <c r="A79" s="147"/>
      <c r="C79" s="5"/>
      <c r="E79" s="5"/>
      <c r="G79" s="9"/>
      <c r="I79" s="5"/>
      <c r="K79" s="5"/>
      <c r="M79" s="5"/>
      <c r="O79" s="5"/>
      <c r="Q79" s="5"/>
      <c r="S79" s="5"/>
      <c r="U79" s="5"/>
      <c r="W79" s="5"/>
      <c r="Y79" s="3"/>
      <c r="Z79" s="5"/>
      <c r="AA79" s="5"/>
    </row>
    <row r="80" spans="1:27" ht="21" x14ac:dyDescent="0.55000000000000004">
      <c r="A80" s="147"/>
      <c r="C80" s="5"/>
      <c r="E80" s="5"/>
      <c r="G80" s="5"/>
      <c r="I80" s="5"/>
      <c r="K80" s="5"/>
      <c r="M80" s="5"/>
      <c r="O80" s="5"/>
      <c r="Q80" s="5"/>
      <c r="S80" s="5"/>
      <c r="U80" s="5"/>
      <c r="W80" s="5"/>
      <c r="Y80" s="3"/>
      <c r="Z80" s="5"/>
      <c r="AA80" s="5"/>
    </row>
    <row r="81" spans="5:27" x14ac:dyDescent="0.45">
      <c r="U81" s="5"/>
      <c r="W81" s="5"/>
      <c r="Y81" s="3"/>
      <c r="Z81" s="5"/>
      <c r="AA81" s="5"/>
    </row>
    <row r="82" spans="5:27" x14ac:dyDescent="0.45">
      <c r="U82" s="5"/>
      <c r="Y82" s="118"/>
      <c r="Z82" s="5"/>
      <c r="AA82" s="5"/>
    </row>
    <row r="83" spans="5:27" x14ac:dyDescent="0.45">
      <c r="E83" s="5"/>
      <c r="Y83" s="118"/>
      <c r="Z83" s="118"/>
    </row>
    <row r="84" spans="5:27" x14ac:dyDescent="0.45">
      <c r="E84" s="5"/>
      <c r="Y84" s="118"/>
      <c r="Z84" s="118"/>
    </row>
    <row r="85" spans="5:27" x14ac:dyDescent="0.45">
      <c r="E85" s="5"/>
      <c r="U85" s="5"/>
      <c r="Y85" s="118"/>
      <c r="Z85" s="118"/>
    </row>
    <row r="86" spans="5:27" x14ac:dyDescent="0.45">
      <c r="W86" s="5"/>
      <c r="Y86" s="118"/>
    </row>
  </sheetData>
  <mergeCells count="21">
    <mergeCell ref="A1:S1"/>
    <mergeCell ref="A6:A7"/>
    <mergeCell ref="C7"/>
    <mergeCell ref="E7"/>
    <mergeCell ref="G7"/>
    <mergeCell ref="I7"/>
    <mergeCell ref="C6:I6"/>
    <mergeCell ref="Q7"/>
    <mergeCell ref="S7"/>
    <mergeCell ref="Q6:S6"/>
    <mergeCell ref="K7"/>
    <mergeCell ref="K6"/>
    <mergeCell ref="A5:S5"/>
    <mergeCell ref="M7"/>
    <mergeCell ref="O7"/>
    <mergeCell ref="M6:O6"/>
    <mergeCell ref="A37:S37"/>
    <mergeCell ref="A38:S38"/>
    <mergeCell ref="A39:S39"/>
    <mergeCell ref="A3:S3"/>
    <mergeCell ref="A2:S2"/>
  </mergeCells>
  <printOptions horizontalCentered="1"/>
  <pageMargins left="1.1309523809523809E-2" right="0" top="0.39370078740157483" bottom="0.74803149606299213" header="0" footer="0.19685039370078741"/>
  <pageSetup paperSize="9" scale="65" firstPageNumber="6" orientation="landscape" useFirstPageNumber="1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9" tint="0.79998168889431442"/>
  </sheetPr>
  <dimension ref="A1:AA49"/>
  <sheetViews>
    <sheetView rightToLeft="1" tabSelected="1" view="pageBreakPreview" zoomScale="80" zoomScaleNormal="70" zoomScaleSheetLayoutView="80" zoomScalePageLayoutView="70" workbookViewId="0">
      <selection activeCell="Q27" sqref="Q27"/>
    </sheetView>
  </sheetViews>
  <sheetFormatPr defaultColWidth="9.140625" defaultRowHeight="18.75" x14ac:dyDescent="0.45"/>
  <cols>
    <col min="1" max="1" width="28.5703125" style="4" customWidth="1"/>
    <col min="2" max="2" width="1" style="4" customWidth="1"/>
    <col min="3" max="3" width="22.28515625" style="4" customWidth="1"/>
    <col min="4" max="4" width="1" style="4" customWidth="1"/>
    <col min="5" max="5" width="25.85546875" style="4" bestFit="1" customWidth="1"/>
    <col min="6" max="6" width="1" style="4" customWidth="1"/>
    <col min="7" max="7" width="29.42578125" style="4" customWidth="1"/>
    <col min="8" max="8" width="1" style="4" customWidth="1"/>
    <col min="9" max="9" width="5.5703125" style="4" customWidth="1"/>
    <col min="10" max="10" width="16.5703125" style="4" hidden="1" customWidth="1"/>
    <col min="11" max="11" width="0.7109375" style="4" customWidth="1"/>
    <col min="12" max="14" width="9.140625" style="4"/>
    <col min="15" max="15" width="18.85546875" style="4" bestFit="1" customWidth="1"/>
    <col min="16" max="16" width="5.28515625" style="4" customWidth="1"/>
    <col min="17" max="17" width="9.140625" style="4" hidden="1" customWidth="1"/>
    <col min="18" max="26" width="9.140625" style="4"/>
    <col min="27" max="27" width="12.42578125" style="4" bestFit="1" customWidth="1"/>
    <col min="28" max="29" width="9.140625" style="4"/>
    <col min="30" max="30" width="0" style="4" hidden="1" customWidth="1"/>
    <col min="31" max="16384" width="9.140625" style="4"/>
  </cols>
  <sheetData>
    <row r="1" spans="1:27" ht="21" x14ac:dyDescent="0.45">
      <c r="A1" s="260" t="str">
        <f>'سپرده '!A1:S1</f>
        <v>صندوق سرمایه‌گذاری آوای فردای زاگرس</v>
      </c>
      <c r="B1" s="260"/>
      <c r="C1" s="260"/>
      <c r="D1" s="260"/>
      <c r="E1" s="260"/>
      <c r="F1" s="260"/>
      <c r="G1" s="260"/>
    </row>
    <row r="2" spans="1:27" ht="21" x14ac:dyDescent="0.45">
      <c r="A2" s="260" t="s">
        <v>437</v>
      </c>
      <c r="B2" s="260"/>
      <c r="C2" s="260"/>
      <c r="D2" s="260"/>
      <c r="E2" s="260"/>
      <c r="F2" s="260"/>
      <c r="G2" s="260"/>
    </row>
    <row r="3" spans="1:27" ht="21" x14ac:dyDescent="0.45">
      <c r="A3" s="260" t="str">
        <f>سهام!A3</f>
        <v>برای ماه منتهی به 1401/05/31</v>
      </c>
      <c r="B3" s="260"/>
      <c r="C3" s="260"/>
      <c r="D3" s="260"/>
      <c r="E3" s="260"/>
      <c r="F3" s="260"/>
      <c r="G3" s="260"/>
    </row>
    <row r="4" spans="1:27" ht="25.5" x14ac:dyDescent="0.45">
      <c r="A4" s="273" t="s">
        <v>83</v>
      </c>
      <c r="B4" s="273"/>
      <c r="C4" s="273"/>
      <c r="D4" s="273"/>
      <c r="E4" s="273"/>
      <c r="F4" s="273"/>
      <c r="G4" s="273"/>
      <c r="H4" s="273"/>
      <c r="I4" s="273"/>
      <c r="J4" s="273"/>
      <c r="K4" s="273"/>
      <c r="L4" s="273"/>
      <c r="M4" s="273"/>
      <c r="N4" s="273"/>
      <c r="O4" s="273"/>
      <c r="P4" s="273"/>
      <c r="Q4" s="273"/>
      <c r="R4" s="273"/>
      <c r="S4" s="273"/>
      <c r="T4" s="273"/>
      <c r="U4" s="273"/>
      <c r="V4" s="273"/>
    </row>
    <row r="5" spans="1:27" ht="21" x14ac:dyDescent="0.45">
      <c r="A5" s="261" t="s">
        <v>46</v>
      </c>
      <c r="C5" s="261" t="s">
        <v>39</v>
      </c>
      <c r="E5" s="261" t="s">
        <v>61</v>
      </c>
      <c r="G5" s="261" t="s">
        <v>11</v>
      </c>
      <c r="K5" s="110"/>
    </row>
    <row r="6" spans="1:27" ht="21" x14ac:dyDescent="0.55000000000000004">
      <c r="A6" s="48" t="s">
        <v>89</v>
      </c>
      <c r="C6" s="19">
        <f>'سرمایه‌گذاری در سهام '!I68</f>
        <v>35265646986</v>
      </c>
      <c r="E6" s="3">
        <f>C6/C$9</f>
        <v>7.1561903420903211E-2</v>
      </c>
      <c r="G6" s="3">
        <f>C6/$K$6</f>
        <v>1.1786523776956969E-3</v>
      </c>
      <c r="I6" s="111"/>
      <c r="J6" s="5"/>
      <c r="K6" s="5">
        <v>29920312089766</v>
      </c>
      <c r="Q6" s="4" t="s">
        <v>111</v>
      </c>
    </row>
    <row r="7" spans="1:27" ht="21" x14ac:dyDescent="0.55000000000000004">
      <c r="A7" s="48" t="s">
        <v>90</v>
      </c>
      <c r="C7" s="6">
        <f>'سرمایه‌گذاری در اوراق بهادار '!I37</f>
        <v>292890448644</v>
      </c>
      <c r="E7" s="3">
        <f>C7/C$9</f>
        <v>0.59434037909719073</v>
      </c>
      <c r="G7" s="3">
        <f t="shared" ref="G7:G8" si="0">C7/$K$6</f>
        <v>9.7890171655054623E-3</v>
      </c>
      <c r="I7" s="111"/>
      <c r="J7" s="112">
        <v>375388358010</v>
      </c>
      <c r="K7" s="5"/>
    </row>
    <row r="8" spans="1:27" ht="21" x14ac:dyDescent="0.55000000000000004">
      <c r="A8" s="48" t="s">
        <v>91</v>
      </c>
      <c r="C8" s="23">
        <f>'درآمد سپرده بانکی '!E104</f>
        <v>164643079632</v>
      </c>
      <c r="E8" s="24">
        <f>C8/C$9</f>
        <v>0.33409771748190609</v>
      </c>
      <c r="G8" s="3">
        <f t="shared" si="0"/>
        <v>5.5027193278613835E-3</v>
      </c>
      <c r="I8" s="111"/>
      <c r="K8" s="5"/>
    </row>
    <row r="9" spans="1:27" s="48" customFormat="1" ht="21" x14ac:dyDescent="0.55000000000000004">
      <c r="A9" s="48" t="s">
        <v>63</v>
      </c>
      <c r="C9" s="12">
        <f>SUM(C6:C8)</f>
        <v>492799175262</v>
      </c>
      <c r="E9" s="13">
        <f>SUM(E6:E8)</f>
        <v>1</v>
      </c>
      <c r="G9" s="22">
        <f>SUM(G6:G8)</f>
        <v>1.6470388871062544E-2</v>
      </c>
      <c r="I9" s="50"/>
      <c r="K9" s="50"/>
      <c r="M9" s="50"/>
      <c r="O9" s="50"/>
      <c r="Q9" s="50"/>
      <c r="S9" s="50"/>
      <c r="U9" s="50"/>
      <c r="W9" s="50"/>
      <c r="Y9" s="113"/>
      <c r="Z9" s="50"/>
      <c r="AA9" s="50"/>
    </row>
    <row r="10" spans="1:27" ht="21" x14ac:dyDescent="0.55000000000000004">
      <c r="A10" s="48"/>
      <c r="C10" s="114">
        <v>17</v>
      </c>
      <c r="E10" s="5" t="s">
        <v>29</v>
      </c>
      <c r="G10" s="5"/>
      <c r="I10" s="5"/>
      <c r="K10" s="5"/>
      <c r="M10" s="5"/>
      <c r="O10" s="5"/>
      <c r="Q10" s="5"/>
      <c r="S10" s="5"/>
      <c r="U10" s="5"/>
      <c r="W10" s="5"/>
      <c r="Y10" s="3"/>
      <c r="Z10" s="5"/>
      <c r="AA10" s="5"/>
    </row>
    <row r="11" spans="1:27" ht="21" x14ac:dyDescent="0.55000000000000004">
      <c r="A11" s="48"/>
      <c r="C11" s="5"/>
      <c r="E11" s="5"/>
      <c r="G11" s="5"/>
      <c r="I11" s="5"/>
      <c r="K11" s="5"/>
      <c r="M11" s="5"/>
      <c r="O11" s="5"/>
      <c r="Q11" s="5"/>
      <c r="S11" s="5"/>
      <c r="U11" s="5"/>
      <c r="W11" s="5"/>
      <c r="Y11" s="3"/>
      <c r="Z11" s="5"/>
      <c r="AA11" s="5"/>
    </row>
    <row r="12" spans="1:27" ht="21" x14ac:dyDescent="0.55000000000000004">
      <c r="A12" s="48"/>
      <c r="C12" s="5"/>
      <c r="E12" s="5"/>
      <c r="G12" s="5"/>
      <c r="I12" s="5"/>
      <c r="K12" s="5"/>
      <c r="M12" s="5"/>
      <c r="O12" s="5"/>
      <c r="Q12" s="5"/>
      <c r="S12" s="5"/>
      <c r="U12" s="5"/>
      <c r="W12" s="5"/>
      <c r="Y12" s="3"/>
      <c r="Z12" s="5"/>
      <c r="AA12" s="5"/>
    </row>
    <row r="13" spans="1:27" ht="21" x14ac:dyDescent="0.55000000000000004">
      <c r="A13" s="48"/>
      <c r="C13" s="5"/>
      <c r="E13" s="5"/>
      <c r="G13" s="5"/>
      <c r="I13" s="5"/>
      <c r="K13" s="5"/>
      <c r="M13" s="5"/>
      <c r="O13" s="5"/>
      <c r="Q13" s="5"/>
      <c r="S13" s="5"/>
      <c r="U13" s="5"/>
      <c r="W13" s="5"/>
      <c r="Y13" s="3"/>
      <c r="Z13" s="5"/>
      <c r="AA13" s="5"/>
    </row>
    <row r="14" spans="1:27" ht="21" x14ac:dyDescent="0.55000000000000004">
      <c r="A14" s="48"/>
      <c r="C14" s="5"/>
      <c r="E14" s="5"/>
      <c r="G14" s="5"/>
      <c r="I14" s="5"/>
      <c r="K14" s="5"/>
      <c r="M14" s="5"/>
      <c r="O14" s="5"/>
      <c r="Q14" s="5"/>
      <c r="S14" s="5"/>
      <c r="U14" s="5"/>
      <c r="W14" s="5"/>
      <c r="Y14" s="3"/>
      <c r="Z14" s="5"/>
      <c r="AA14" s="5"/>
    </row>
    <row r="15" spans="1:27" ht="21" x14ac:dyDescent="0.55000000000000004">
      <c r="A15" s="48"/>
      <c r="C15" s="5"/>
      <c r="E15" s="5"/>
      <c r="G15" s="5"/>
      <c r="I15" s="5"/>
      <c r="K15" s="5"/>
      <c r="M15" s="5"/>
      <c r="O15" s="5"/>
      <c r="Q15" s="5"/>
      <c r="S15" s="5"/>
      <c r="U15" s="5"/>
      <c r="W15" s="5"/>
      <c r="Y15" s="3"/>
      <c r="Z15" s="5"/>
      <c r="AA15" s="5"/>
    </row>
    <row r="16" spans="1:27" ht="21" x14ac:dyDescent="0.55000000000000004">
      <c r="A16" s="48"/>
      <c r="C16" s="5"/>
      <c r="E16" s="5"/>
      <c r="G16" s="5"/>
      <c r="I16" s="5"/>
      <c r="K16" s="5"/>
      <c r="M16" s="5"/>
      <c r="O16" s="5"/>
      <c r="Q16" s="5"/>
      <c r="S16" s="5"/>
      <c r="U16" s="5"/>
      <c r="W16" s="5"/>
      <c r="Y16" s="3"/>
      <c r="Z16" s="5"/>
      <c r="AA16" s="5"/>
    </row>
    <row r="17" spans="1:27" ht="21" x14ac:dyDescent="0.55000000000000004">
      <c r="A17" s="48"/>
      <c r="C17" s="5"/>
      <c r="E17" s="5"/>
      <c r="G17" s="5"/>
      <c r="I17" s="5"/>
      <c r="K17" s="5"/>
      <c r="M17" s="5"/>
      <c r="O17" s="5"/>
      <c r="Q17" s="5"/>
      <c r="S17" s="5"/>
      <c r="U17" s="5"/>
      <c r="W17" s="5"/>
      <c r="Y17" s="3"/>
      <c r="Z17" s="5"/>
      <c r="AA17" s="5"/>
    </row>
    <row r="18" spans="1:27" ht="21" x14ac:dyDescent="0.55000000000000004">
      <c r="A18" s="48"/>
      <c r="C18" s="5"/>
      <c r="E18" s="5"/>
      <c r="G18" s="5"/>
      <c r="I18" s="5"/>
      <c r="K18" s="5"/>
      <c r="M18" s="5"/>
      <c r="O18" s="5"/>
      <c r="Q18" s="5"/>
      <c r="S18" s="5"/>
      <c r="U18" s="5"/>
      <c r="W18" s="5"/>
      <c r="Y18" s="3"/>
      <c r="Z18" s="5"/>
      <c r="AA18" s="5"/>
    </row>
    <row r="19" spans="1:27" ht="21" x14ac:dyDescent="0.55000000000000004">
      <c r="A19" s="48"/>
      <c r="C19" s="5"/>
      <c r="E19" s="5"/>
      <c r="G19" s="5"/>
      <c r="I19" s="5"/>
      <c r="K19" s="5"/>
      <c r="M19" s="5"/>
      <c r="O19" s="5"/>
      <c r="Q19" s="5"/>
      <c r="S19" s="5"/>
      <c r="U19" s="5"/>
      <c r="W19" s="5"/>
      <c r="Y19" s="3"/>
      <c r="Z19" s="5"/>
      <c r="AA19" s="5"/>
    </row>
    <row r="20" spans="1:27" ht="21" x14ac:dyDescent="0.55000000000000004">
      <c r="A20" s="48"/>
      <c r="C20" s="5"/>
      <c r="E20" s="5"/>
      <c r="G20" s="5"/>
      <c r="I20" s="5"/>
      <c r="K20" s="5"/>
      <c r="M20" s="5"/>
      <c r="O20" s="5"/>
      <c r="Q20" s="5"/>
      <c r="S20" s="5"/>
      <c r="U20" s="5"/>
      <c r="W20" s="5"/>
      <c r="Y20" s="3"/>
      <c r="Z20" s="5"/>
      <c r="AA20" s="5"/>
    </row>
    <row r="21" spans="1:27" ht="21" x14ac:dyDescent="0.55000000000000004">
      <c r="A21" s="48"/>
      <c r="C21" s="5"/>
      <c r="E21" s="5"/>
      <c r="G21" s="5"/>
      <c r="I21" s="5"/>
      <c r="K21" s="5"/>
      <c r="M21" s="5"/>
      <c r="O21" s="5"/>
      <c r="Q21" s="5"/>
      <c r="S21" s="5"/>
      <c r="U21" s="5"/>
      <c r="W21" s="5"/>
      <c r="Y21" s="3"/>
      <c r="Z21" s="5"/>
      <c r="AA21" s="5"/>
    </row>
    <row r="22" spans="1:27" ht="21" x14ac:dyDescent="0.55000000000000004">
      <c r="A22" s="48"/>
      <c r="C22" s="5"/>
      <c r="E22" s="5"/>
      <c r="G22" s="5"/>
      <c r="I22" s="5"/>
      <c r="K22" s="5"/>
      <c r="M22" s="5"/>
      <c r="O22" s="5"/>
      <c r="Q22" s="5"/>
      <c r="S22" s="5"/>
      <c r="U22" s="5"/>
      <c r="W22" s="5"/>
      <c r="Y22" s="3"/>
      <c r="Z22" s="5"/>
      <c r="AA22" s="5"/>
    </row>
    <row r="23" spans="1:27" ht="21" x14ac:dyDescent="0.55000000000000004">
      <c r="A23" s="48"/>
      <c r="C23" s="5"/>
      <c r="E23" s="5"/>
      <c r="G23" s="5"/>
      <c r="I23" s="5"/>
      <c r="K23" s="5"/>
      <c r="M23" s="5"/>
      <c r="O23" s="5"/>
      <c r="Q23" s="5"/>
      <c r="S23" s="5"/>
      <c r="U23" s="5"/>
      <c r="W23" s="5"/>
      <c r="Y23" s="3"/>
      <c r="Z23" s="5"/>
      <c r="AA23" s="5"/>
    </row>
    <row r="24" spans="1:27" ht="21" x14ac:dyDescent="0.55000000000000004">
      <c r="A24" s="48"/>
      <c r="C24" s="5"/>
      <c r="E24" s="5"/>
      <c r="G24" s="5"/>
      <c r="I24" s="5"/>
      <c r="K24" s="5"/>
      <c r="M24" s="5"/>
      <c r="O24" s="5"/>
      <c r="Q24" s="5"/>
      <c r="S24" s="5"/>
      <c r="U24" s="5"/>
      <c r="W24" s="5"/>
      <c r="Y24" s="3"/>
      <c r="Z24" s="5"/>
      <c r="AA24" s="5"/>
    </row>
    <row r="25" spans="1:27" ht="21" x14ac:dyDescent="0.55000000000000004">
      <c r="A25" s="48"/>
      <c r="C25" s="5"/>
      <c r="E25" s="5"/>
      <c r="G25" s="5"/>
      <c r="I25" s="5"/>
      <c r="K25" s="5"/>
      <c r="M25" s="5"/>
      <c r="O25" s="5"/>
      <c r="Q25" s="5"/>
      <c r="S25" s="5"/>
      <c r="U25" s="5"/>
      <c r="W25" s="5"/>
      <c r="Y25" s="3"/>
      <c r="Z25" s="5"/>
      <c r="AA25" s="5"/>
    </row>
    <row r="26" spans="1:27" ht="21" x14ac:dyDescent="0.55000000000000004">
      <c r="A26" s="48"/>
      <c r="C26" s="5"/>
      <c r="E26" s="5"/>
      <c r="G26" s="5"/>
      <c r="I26" s="5"/>
      <c r="K26" s="5"/>
      <c r="M26" s="5"/>
      <c r="O26" s="5"/>
      <c r="Q26" s="5"/>
      <c r="S26" s="5"/>
      <c r="U26" s="5"/>
      <c r="W26" s="5"/>
      <c r="Y26" s="3"/>
      <c r="Z26" s="5"/>
      <c r="AA26" s="5"/>
    </row>
    <row r="27" spans="1:27" ht="21" x14ac:dyDescent="0.55000000000000004">
      <c r="A27" s="48"/>
      <c r="C27" s="5"/>
      <c r="E27" s="5"/>
      <c r="G27" s="5"/>
      <c r="I27" s="5"/>
      <c r="K27" s="5"/>
      <c r="M27" s="5"/>
      <c r="O27" s="5"/>
      <c r="Q27" s="5"/>
      <c r="S27" s="5"/>
      <c r="U27" s="5"/>
      <c r="W27" s="5"/>
      <c r="Y27" s="3"/>
      <c r="Z27" s="5"/>
      <c r="AA27" s="5"/>
    </row>
    <row r="28" spans="1:27" ht="21" x14ac:dyDescent="0.55000000000000004">
      <c r="A28" s="48"/>
      <c r="C28" s="5"/>
      <c r="E28" s="5"/>
      <c r="G28" s="5"/>
      <c r="I28" s="5"/>
      <c r="K28" s="5"/>
      <c r="M28" s="5"/>
      <c r="O28" s="5"/>
      <c r="Q28" s="5"/>
      <c r="S28" s="5"/>
      <c r="U28" s="5"/>
      <c r="W28" s="5"/>
      <c r="Y28" s="3"/>
      <c r="Z28" s="5"/>
      <c r="AA28" s="5"/>
    </row>
    <row r="29" spans="1:27" ht="21" x14ac:dyDescent="0.55000000000000004">
      <c r="A29" s="48"/>
      <c r="C29" s="5"/>
      <c r="E29" s="5"/>
      <c r="G29" s="5"/>
      <c r="I29" s="5"/>
      <c r="K29" s="5"/>
      <c r="M29" s="5"/>
      <c r="O29" s="5"/>
      <c r="Q29" s="5"/>
      <c r="S29" s="5"/>
      <c r="U29" s="5"/>
      <c r="W29" s="5"/>
      <c r="Y29" s="3"/>
      <c r="Z29" s="5"/>
      <c r="AA29" s="5"/>
    </row>
    <row r="30" spans="1:27" ht="21" x14ac:dyDescent="0.55000000000000004">
      <c r="A30" s="48"/>
      <c r="C30" s="5"/>
      <c r="E30" s="5"/>
      <c r="G30" s="9"/>
      <c r="I30" s="5"/>
      <c r="K30" s="5"/>
      <c r="M30" s="5"/>
      <c r="O30" s="5"/>
      <c r="Q30" s="5"/>
      <c r="S30" s="5"/>
      <c r="U30" s="5"/>
      <c r="W30" s="5"/>
      <c r="Y30" s="3"/>
      <c r="Z30" s="5"/>
      <c r="AA30" s="5"/>
    </row>
    <row r="31" spans="1:27" ht="21" x14ac:dyDescent="0.55000000000000004">
      <c r="A31" s="48"/>
      <c r="C31" s="5"/>
      <c r="E31" s="5"/>
      <c r="G31" s="9"/>
      <c r="I31" s="5"/>
      <c r="K31" s="5"/>
      <c r="M31" s="5"/>
      <c r="O31" s="5"/>
      <c r="Q31" s="5"/>
      <c r="S31" s="5"/>
      <c r="U31" s="5"/>
      <c r="W31" s="5"/>
      <c r="Y31" s="3"/>
      <c r="Z31" s="5"/>
      <c r="AA31" s="5"/>
    </row>
    <row r="32" spans="1:27" ht="21" x14ac:dyDescent="0.55000000000000004">
      <c r="A32" s="48"/>
      <c r="C32" s="5"/>
      <c r="E32" s="5"/>
      <c r="G32" s="5"/>
      <c r="I32" s="5"/>
      <c r="K32" s="5"/>
      <c r="M32" s="5"/>
      <c r="O32" s="5"/>
      <c r="Q32" s="5"/>
      <c r="S32" s="5"/>
      <c r="U32" s="5"/>
      <c r="W32" s="5"/>
      <c r="Y32" s="3"/>
      <c r="Z32" s="5"/>
      <c r="AA32" s="5"/>
    </row>
    <row r="33" spans="1:27" ht="21" x14ac:dyDescent="0.55000000000000004">
      <c r="A33" s="48"/>
      <c r="C33" s="5"/>
      <c r="E33" s="5"/>
      <c r="G33" s="5"/>
      <c r="I33" s="5"/>
      <c r="K33" s="5"/>
      <c r="M33" s="5"/>
      <c r="O33" s="5"/>
      <c r="Q33" s="5"/>
      <c r="S33" s="5"/>
      <c r="U33" s="5"/>
      <c r="W33" s="5"/>
      <c r="Y33" s="3"/>
      <c r="Z33" s="5"/>
      <c r="AA33" s="5"/>
    </row>
    <row r="34" spans="1:27" ht="21" x14ac:dyDescent="0.55000000000000004">
      <c r="A34" s="48"/>
      <c r="C34" s="5"/>
      <c r="E34" s="5"/>
      <c r="G34" s="5"/>
      <c r="I34" s="5"/>
      <c r="K34" s="5"/>
      <c r="M34" s="5"/>
      <c r="O34" s="5"/>
      <c r="Q34" s="5"/>
      <c r="S34" s="5"/>
      <c r="U34" s="5"/>
      <c r="W34" s="5"/>
      <c r="Y34" s="3"/>
      <c r="Z34" s="5"/>
      <c r="AA34" s="5"/>
    </row>
    <row r="35" spans="1:27" ht="21" x14ac:dyDescent="0.55000000000000004">
      <c r="A35" s="48"/>
      <c r="C35" s="5"/>
      <c r="E35" s="5"/>
      <c r="G35" s="5"/>
      <c r="I35" s="5"/>
      <c r="K35" s="5"/>
      <c r="M35" s="5"/>
      <c r="O35" s="5"/>
      <c r="Q35" s="5"/>
      <c r="S35" s="5"/>
      <c r="U35" s="5"/>
      <c r="W35" s="5"/>
      <c r="Y35" s="3"/>
      <c r="Z35" s="5"/>
      <c r="AA35" s="5"/>
    </row>
    <row r="36" spans="1:27" ht="21" x14ac:dyDescent="0.55000000000000004">
      <c r="A36" s="48"/>
      <c r="C36" s="5"/>
      <c r="G36" s="5"/>
      <c r="I36" s="5"/>
      <c r="K36" s="5"/>
      <c r="M36" s="5"/>
      <c r="O36" s="5"/>
      <c r="Q36" s="5"/>
      <c r="S36" s="5"/>
      <c r="U36" s="5"/>
      <c r="W36" s="5"/>
      <c r="Y36" s="3"/>
      <c r="Z36" s="5"/>
      <c r="AA36" s="5"/>
    </row>
    <row r="37" spans="1:27" ht="21" x14ac:dyDescent="0.55000000000000004">
      <c r="A37" s="48"/>
      <c r="C37" s="5"/>
      <c r="E37" s="5"/>
      <c r="G37" s="5"/>
      <c r="I37" s="5"/>
      <c r="K37" s="5"/>
      <c r="M37" s="5"/>
      <c r="O37" s="5"/>
      <c r="Q37" s="5"/>
      <c r="S37" s="5"/>
      <c r="U37" s="5"/>
      <c r="W37" s="5"/>
      <c r="Y37" s="3"/>
      <c r="Z37" s="5"/>
      <c r="AA37" s="5"/>
    </row>
    <row r="38" spans="1:27" ht="21" x14ac:dyDescent="0.55000000000000004">
      <c r="A38" s="48"/>
      <c r="C38" s="5"/>
      <c r="E38" s="5"/>
      <c r="G38" s="5"/>
      <c r="I38" s="5"/>
      <c r="K38" s="5"/>
      <c r="M38" s="5"/>
      <c r="O38" s="5"/>
      <c r="Q38" s="5"/>
      <c r="S38" s="5"/>
      <c r="U38" s="5"/>
      <c r="W38" s="5"/>
      <c r="Y38" s="3"/>
      <c r="Z38" s="5"/>
      <c r="AA38" s="5"/>
    </row>
    <row r="39" spans="1:27" ht="21" x14ac:dyDescent="0.55000000000000004">
      <c r="A39" s="48"/>
      <c r="C39" s="5"/>
      <c r="E39" s="5"/>
      <c r="G39" s="5"/>
      <c r="I39" s="5"/>
      <c r="K39" s="5"/>
      <c r="M39" s="5"/>
      <c r="O39" s="5"/>
      <c r="Q39" s="5"/>
      <c r="S39" s="5"/>
      <c r="U39" s="5"/>
      <c r="W39" s="5"/>
      <c r="Y39" s="3"/>
      <c r="Z39" s="5"/>
      <c r="AA39" s="5"/>
    </row>
    <row r="40" spans="1:27" ht="21" x14ac:dyDescent="0.55000000000000004">
      <c r="A40" s="48"/>
      <c r="C40" s="5"/>
      <c r="E40" s="5"/>
      <c r="G40" s="5"/>
      <c r="I40" s="5"/>
      <c r="K40" s="5"/>
      <c r="M40" s="5"/>
      <c r="O40" s="5"/>
      <c r="Q40" s="5"/>
      <c r="S40" s="5"/>
      <c r="U40" s="5"/>
      <c r="W40" s="5"/>
      <c r="Y40" s="3"/>
      <c r="Z40" s="5"/>
      <c r="AA40" s="5"/>
    </row>
    <row r="41" spans="1:27" ht="21" x14ac:dyDescent="0.55000000000000004">
      <c r="A41" s="48"/>
      <c r="C41" s="5"/>
      <c r="E41" s="5"/>
      <c r="G41" s="5"/>
      <c r="I41" s="5"/>
      <c r="K41" s="5"/>
      <c r="M41" s="5"/>
      <c r="O41" s="5"/>
      <c r="Q41" s="5"/>
      <c r="S41" s="5"/>
      <c r="U41" s="5"/>
      <c r="W41" s="5"/>
      <c r="Y41" s="3"/>
      <c r="Z41" s="5"/>
      <c r="AA41" s="5"/>
    </row>
    <row r="42" spans="1:27" ht="21" x14ac:dyDescent="0.55000000000000004">
      <c r="A42" s="48"/>
      <c r="C42" s="5"/>
      <c r="E42" s="5"/>
      <c r="G42" s="5"/>
      <c r="I42" s="5"/>
      <c r="K42" s="5"/>
      <c r="M42" s="5"/>
      <c r="O42" s="5"/>
      <c r="Q42" s="5"/>
      <c r="S42" s="5"/>
      <c r="U42" s="5"/>
      <c r="W42" s="5"/>
      <c r="Y42" s="3"/>
      <c r="Z42" s="5"/>
      <c r="AA42" s="5"/>
    </row>
    <row r="43" spans="1:27" ht="21" x14ac:dyDescent="0.55000000000000004">
      <c r="A43" s="48"/>
      <c r="C43" s="5"/>
      <c r="E43" s="5"/>
      <c r="G43" s="5"/>
      <c r="I43" s="5"/>
      <c r="K43" s="5"/>
      <c r="M43" s="5"/>
      <c r="O43" s="5"/>
      <c r="Q43" s="5"/>
      <c r="S43" s="5"/>
      <c r="U43" s="5"/>
      <c r="W43" s="5"/>
      <c r="Y43" s="3"/>
      <c r="Z43" s="5"/>
      <c r="AA43" s="5"/>
    </row>
    <row r="44" spans="1:27" ht="21" x14ac:dyDescent="0.55000000000000004">
      <c r="A44" s="48"/>
      <c r="C44" s="5"/>
      <c r="E44" s="5"/>
      <c r="G44" s="5"/>
      <c r="I44" s="5"/>
      <c r="K44" s="5"/>
      <c r="M44" s="5"/>
      <c r="O44" s="5"/>
      <c r="Q44" s="5"/>
      <c r="S44" s="5"/>
      <c r="U44" s="5"/>
      <c r="W44" s="5"/>
      <c r="Y44" s="3"/>
      <c r="Z44" s="5"/>
      <c r="AA44" s="5"/>
    </row>
    <row r="45" spans="1:27" x14ac:dyDescent="0.45">
      <c r="U45" s="5"/>
      <c r="Y45" s="3"/>
      <c r="Z45" s="5"/>
      <c r="AA45" s="5"/>
    </row>
    <row r="48" spans="1:27" x14ac:dyDescent="0.45">
      <c r="U48" s="5"/>
    </row>
    <row r="49" spans="23:23" x14ac:dyDescent="0.45">
      <c r="W49" s="5"/>
    </row>
  </sheetData>
  <mergeCells count="8">
    <mergeCell ref="A2:G2"/>
    <mergeCell ref="A1:G1"/>
    <mergeCell ref="A5"/>
    <mergeCell ref="C5"/>
    <mergeCell ref="E5"/>
    <mergeCell ref="G5"/>
    <mergeCell ref="A3:G3"/>
    <mergeCell ref="A4:V4"/>
  </mergeCells>
  <printOptions horizontalCentered="1"/>
  <pageMargins left="0" right="0" top="0.39370078740157483" bottom="0.74803149606299213" header="0" footer="0.19685039370078741"/>
  <pageSetup paperSize="9" firstPageNumber="7" orientation="landscape" useFirstPageNumber="1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9" tint="0.79998168889431442"/>
  </sheetPr>
  <dimension ref="A1:AA128"/>
  <sheetViews>
    <sheetView rightToLeft="1" tabSelected="1" view="pageBreakPreview" topLeftCell="A44" zoomScale="50" zoomScaleNormal="70" zoomScaleSheetLayoutView="50" zoomScalePageLayoutView="60" workbookViewId="0">
      <selection activeCell="Q27" sqref="Q27"/>
    </sheetView>
  </sheetViews>
  <sheetFormatPr defaultColWidth="9.140625" defaultRowHeight="21" customHeight="1" x14ac:dyDescent="0.45"/>
  <cols>
    <col min="1" max="1" width="29.5703125" style="148" customWidth="1"/>
    <col min="2" max="2" width="1" style="4" customWidth="1"/>
    <col min="3" max="3" width="8.85546875" style="20" customWidth="1"/>
    <col min="4" max="4" width="1" style="4" customWidth="1"/>
    <col min="5" max="5" width="14.5703125" style="20" customWidth="1"/>
    <col min="6" max="6" width="1" style="4" customWidth="1"/>
    <col min="7" max="7" width="8.28515625" style="20" bestFit="1" customWidth="1"/>
    <col min="8" max="8" width="1" style="4" customWidth="1"/>
    <col min="9" max="9" width="18.5703125" style="4" bestFit="1" customWidth="1"/>
    <col min="10" max="10" width="1" style="4" customWidth="1"/>
    <col min="11" max="11" width="16.85546875" style="4" bestFit="1" customWidth="1"/>
    <col min="12" max="12" width="1" style="4" customWidth="1"/>
    <col min="13" max="13" width="18.5703125" style="51" bestFit="1" customWidth="1"/>
    <col min="14" max="14" width="1" style="4" customWidth="1"/>
    <col min="15" max="15" width="22.28515625" style="51" bestFit="1" customWidth="1"/>
    <col min="16" max="16" width="1" style="4" customWidth="1"/>
    <col min="17" max="17" width="16.85546875" style="4" bestFit="1" customWidth="1"/>
    <col min="18" max="18" width="1" style="4" customWidth="1"/>
    <col min="19" max="19" width="20.140625" style="51" bestFit="1" customWidth="1"/>
    <col min="20" max="20" width="1" style="4" customWidth="1"/>
    <col min="21" max="21" width="11.85546875" style="4" customWidth="1"/>
    <col min="22" max="22" width="10.140625" style="4" customWidth="1"/>
    <col min="23" max="23" width="18" style="4" customWidth="1"/>
    <col min="24" max="24" width="0.42578125" style="4" customWidth="1"/>
    <col min="25" max="26" width="9.140625" style="4"/>
    <col min="27" max="27" width="11.85546875" style="4" bestFit="1" customWidth="1"/>
    <col min="28" max="29" width="9.140625" style="4"/>
    <col min="30" max="30" width="0" style="4" hidden="1" customWidth="1"/>
    <col min="31" max="16384" width="9.140625" style="4"/>
  </cols>
  <sheetData>
    <row r="1" spans="1:27" ht="21" customHeight="1" x14ac:dyDescent="0.45">
      <c r="A1" s="260" t="str">
        <f>'درآمد سپرده بانکی '!A1:G1</f>
        <v>صندوق سرمایه‌گذاری آوای فردای زاگرس</v>
      </c>
      <c r="B1" s="260"/>
      <c r="C1" s="260"/>
      <c r="D1" s="260"/>
      <c r="E1" s="260"/>
      <c r="F1" s="260"/>
      <c r="G1" s="260"/>
      <c r="H1" s="260"/>
      <c r="I1" s="260"/>
      <c r="J1" s="260"/>
      <c r="K1" s="260"/>
      <c r="L1" s="260"/>
      <c r="M1" s="260"/>
      <c r="N1" s="260"/>
      <c r="O1" s="260"/>
      <c r="P1" s="260"/>
      <c r="Q1" s="260"/>
      <c r="R1" s="260"/>
      <c r="S1" s="260"/>
    </row>
    <row r="2" spans="1:27" ht="21" customHeight="1" x14ac:dyDescent="0.45">
      <c r="A2" s="260" t="s">
        <v>437</v>
      </c>
      <c r="B2" s="260"/>
      <c r="C2" s="260"/>
      <c r="D2" s="260"/>
      <c r="E2" s="260"/>
      <c r="F2" s="260"/>
      <c r="G2" s="260"/>
      <c r="H2" s="260"/>
      <c r="I2" s="260"/>
      <c r="J2" s="260"/>
      <c r="K2" s="260"/>
      <c r="L2" s="260"/>
      <c r="M2" s="260"/>
      <c r="N2" s="260"/>
      <c r="O2" s="260"/>
      <c r="P2" s="260"/>
      <c r="Q2" s="260"/>
      <c r="R2" s="260"/>
      <c r="S2" s="260"/>
    </row>
    <row r="3" spans="1:27" ht="21" customHeight="1" x14ac:dyDescent="0.45">
      <c r="A3" s="260" t="str">
        <f>سهام!A3</f>
        <v>برای ماه منتهی به 1401/05/31</v>
      </c>
      <c r="B3" s="260"/>
      <c r="C3" s="260"/>
      <c r="D3" s="260"/>
      <c r="E3" s="260"/>
      <c r="F3" s="260"/>
      <c r="G3" s="260"/>
      <c r="H3" s="260"/>
      <c r="I3" s="260"/>
      <c r="J3" s="260"/>
      <c r="K3" s="260"/>
      <c r="L3" s="260"/>
      <c r="M3" s="260"/>
      <c r="N3" s="260"/>
      <c r="O3" s="260"/>
      <c r="P3" s="260"/>
      <c r="Q3" s="260"/>
      <c r="R3" s="260"/>
      <c r="S3" s="260"/>
    </row>
    <row r="4" spans="1:27" ht="21" customHeight="1" x14ac:dyDescent="0.45">
      <c r="A4" s="276" t="s">
        <v>76</v>
      </c>
      <c r="B4" s="276"/>
      <c r="C4" s="276"/>
      <c r="D4" s="276"/>
      <c r="E4" s="276"/>
      <c r="F4" s="276"/>
      <c r="G4" s="276"/>
      <c r="H4" s="276"/>
      <c r="V4" s="5"/>
    </row>
    <row r="5" spans="1:27" ht="21" customHeight="1" x14ac:dyDescent="0.45">
      <c r="A5" s="261" t="s">
        <v>43</v>
      </c>
      <c r="B5" s="261" t="s">
        <v>43</v>
      </c>
      <c r="C5" s="261" t="s">
        <v>43</v>
      </c>
      <c r="D5" s="261" t="s">
        <v>43</v>
      </c>
      <c r="E5" s="261" t="s">
        <v>43</v>
      </c>
      <c r="F5" s="261" t="s">
        <v>43</v>
      </c>
      <c r="G5" s="261" t="s">
        <v>43</v>
      </c>
      <c r="I5" s="261" t="s">
        <v>44</v>
      </c>
      <c r="J5" s="261" t="s">
        <v>44</v>
      </c>
      <c r="K5" s="261" t="s">
        <v>44</v>
      </c>
      <c r="L5" s="261" t="s">
        <v>44</v>
      </c>
      <c r="M5" s="261" t="s">
        <v>44</v>
      </c>
      <c r="O5" s="261" t="str">
        <f>سهام!Q6</f>
        <v>1401/05/31</v>
      </c>
      <c r="P5" s="261" t="s">
        <v>45</v>
      </c>
      <c r="Q5" s="261" t="s">
        <v>45</v>
      </c>
      <c r="R5" s="261" t="s">
        <v>45</v>
      </c>
      <c r="S5" s="261" t="s">
        <v>45</v>
      </c>
    </row>
    <row r="6" spans="1:27" ht="21" customHeight="1" x14ac:dyDescent="0.45">
      <c r="A6" s="272" t="s">
        <v>46</v>
      </c>
      <c r="C6" s="144" t="s">
        <v>112</v>
      </c>
      <c r="E6" s="144" t="s">
        <v>22</v>
      </c>
      <c r="G6" s="261" t="s">
        <v>23</v>
      </c>
      <c r="I6" s="261" t="s">
        <v>47</v>
      </c>
      <c r="K6" s="144" t="s">
        <v>48</v>
      </c>
      <c r="M6" s="275" t="s">
        <v>49</v>
      </c>
      <c r="O6" s="275" t="s">
        <v>47</v>
      </c>
      <c r="Q6" s="143" t="s">
        <v>48</v>
      </c>
      <c r="S6" s="275" t="s">
        <v>49</v>
      </c>
      <c r="V6" s="5"/>
      <c r="W6" s="5"/>
    </row>
    <row r="7" spans="1:27" s="51" customFormat="1" ht="21" customHeight="1" x14ac:dyDescent="0.45">
      <c r="A7" s="151" t="s">
        <v>211</v>
      </c>
      <c r="C7" s="41" t="s">
        <v>29</v>
      </c>
      <c r="E7" s="207" t="s">
        <v>213</v>
      </c>
      <c r="G7" s="207">
        <v>18</v>
      </c>
      <c r="H7" s="49"/>
      <c r="I7" s="207">
        <v>728884</v>
      </c>
      <c r="J7" s="49"/>
      <c r="K7" s="41" t="s">
        <v>29</v>
      </c>
      <c r="L7" s="49"/>
      <c r="M7" s="207">
        <v>728884</v>
      </c>
      <c r="N7" s="207"/>
      <c r="O7" s="207">
        <v>3434651</v>
      </c>
      <c r="P7" s="49"/>
      <c r="Q7" s="41" t="s">
        <v>29</v>
      </c>
      <c r="R7" s="49"/>
      <c r="S7" s="207">
        <v>3434651</v>
      </c>
      <c r="U7" s="52"/>
      <c r="V7" s="52"/>
    </row>
    <row r="8" spans="1:27" s="51" customFormat="1" ht="21" customHeight="1" x14ac:dyDescent="0.45">
      <c r="A8" s="151" t="s">
        <v>208</v>
      </c>
      <c r="C8" s="41" t="s">
        <v>29</v>
      </c>
      <c r="E8" s="207" t="s">
        <v>210</v>
      </c>
      <c r="G8" s="207">
        <v>17</v>
      </c>
      <c r="H8" s="49"/>
      <c r="I8" s="207">
        <v>3305550397</v>
      </c>
      <c r="J8" s="49"/>
      <c r="K8" s="41" t="s">
        <v>29</v>
      </c>
      <c r="L8" s="49"/>
      <c r="M8" s="207">
        <v>3305550397</v>
      </c>
      <c r="N8" s="207"/>
      <c r="O8" s="207">
        <v>15629638894</v>
      </c>
      <c r="P8" s="49"/>
      <c r="Q8" s="41" t="s">
        <v>29</v>
      </c>
      <c r="R8" s="49"/>
      <c r="S8" s="207">
        <v>15629638894</v>
      </c>
      <c r="U8" s="53"/>
      <c r="V8" s="52"/>
    </row>
    <row r="9" spans="1:27" s="51" customFormat="1" ht="21" customHeight="1" x14ac:dyDescent="0.45">
      <c r="A9" s="151" t="s">
        <v>206</v>
      </c>
      <c r="C9" s="41" t="s">
        <v>29</v>
      </c>
      <c r="E9" s="207" t="s">
        <v>207</v>
      </c>
      <c r="G9" s="207">
        <v>15</v>
      </c>
      <c r="H9" s="49"/>
      <c r="I9" s="207">
        <v>0</v>
      </c>
      <c r="J9" s="49"/>
      <c r="K9" s="41" t="s">
        <v>29</v>
      </c>
      <c r="L9" s="49"/>
      <c r="M9" s="207">
        <v>0</v>
      </c>
      <c r="N9" s="207"/>
      <c r="O9" s="207">
        <v>27892556789</v>
      </c>
      <c r="P9" s="49"/>
      <c r="Q9" s="41" t="s">
        <v>29</v>
      </c>
      <c r="R9" s="49"/>
      <c r="S9" s="207">
        <v>27892556789</v>
      </c>
      <c r="U9" s="53"/>
      <c r="V9" s="52"/>
    </row>
    <row r="10" spans="1:27" s="51" customFormat="1" ht="21" customHeight="1" x14ac:dyDescent="0.45">
      <c r="A10" s="151" t="s">
        <v>226</v>
      </c>
      <c r="C10" s="41" t="s">
        <v>29</v>
      </c>
      <c r="E10" s="207" t="s">
        <v>228</v>
      </c>
      <c r="G10" s="207">
        <v>16</v>
      </c>
      <c r="H10" s="49"/>
      <c r="I10" s="207">
        <v>20114157047</v>
      </c>
      <c r="J10" s="49"/>
      <c r="K10" s="41" t="s">
        <v>29</v>
      </c>
      <c r="L10" s="49"/>
      <c r="M10" s="207">
        <v>20114157047</v>
      </c>
      <c r="N10" s="207"/>
      <c r="O10" s="207">
        <v>129140375327</v>
      </c>
      <c r="P10" s="49"/>
      <c r="Q10" s="41" t="s">
        <v>29</v>
      </c>
      <c r="R10" s="49"/>
      <c r="S10" s="207">
        <v>129140375327</v>
      </c>
      <c r="U10" s="53"/>
      <c r="V10" s="52"/>
    </row>
    <row r="11" spans="1:27" s="51" customFormat="1" ht="21" customHeight="1" x14ac:dyDescent="0.45">
      <c r="A11" s="151" t="s">
        <v>220</v>
      </c>
      <c r="C11" s="41" t="s">
        <v>29</v>
      </c>
      <c r="E11" s="207" t="s">
        <v>222</v>
      </c>
      <c r="G11" s="207">
        <v>15</v>
      </c>
      <c r="H11" s="49"/>
      <c r="I11" s="207">
        <v>2217335467</v>
      </c>
      <c r="J11" s="49"/>
      <c r="K11" s="41" t="s">
        <v>29</v>
      </c>
      <c r="L11" s="49"/>
      <c r="M11" s="207">
        <v>2217335467</v>
      </c>
      <c r="N11" s="207"/>
      <c r="O11" s="207">
        <v>13109997706</v>
      </c>
      <c r="P11" s="49"/>
      <c r="Q11" s="41" t="s">
        <v>29</v>
      </c>
      <c r="R11" s="49"/>
      <c r="S11" s="207">
        <v>13109997706</v>
      </c>
      <c r="U11" s="53"/>
      <c r="V11" s="52"/>
    </row>
    <row r="12" spans="1:27" s="51" customFormat="1" ht="21" customHeight="1" x14ac:dyDescent="0.45">
      <c r="A12" s="151" t="s">
        <v>217</v>
      </c>
      <c r="C12" s="41" t="s">
        <v>29</v>
      </c>
      <c r="E12" s="207" t="s">
        <v>219</v>
      </c>
      <c r="G12" s="207">
        <v>16</v>
      </c>
      <c r="H12" s="49"/>
      <c r="I12" s="207">
        <v>4579364275</v>
      </c>
      <c r="J12" s="49"/>
      <c r="K12" s="41" t="s">
        <v>29</v>
      </c>
      <c r="L12" s="49"/>
      <c r="M12" s="207">
        <v>4579364275</v>
      </c>
      <c r="N12" s="207"/>
      <c r="O12" s="207">
        <v>21721896549</v>
      </c>
      <c r="P12" s="49"/>
      <c r="Q12" s="41" t="s">
        <v>29</v>
      </c>
      <c r="R12" s="49"/>
      <c r="S12" s="207">
        <v>21721896549</v>
      </c>
      <c r="U12" s="53"/>
      <c r="V12" s="52"/>
    </row>
    <row r="13" spans="1:27" s="51" customFormat="1" ht="21" customHeight="1" x14ac:dyDescent="0.45">
      <c r="A13" s="151" t="s">
        <v>214</v>
      </c>
      <c r="C13" s="41" t="s">
        <v>29</v>
      </c>
      <c r="E13" s="207" t="s">
        <v>216</v>
      </c>
      <c r="G13" s="207">
        <v>18</v>
      </c>
      <c r="H13" s="49"/>
      <c r="I13" s="207">
        <v>12424315473</v>
      </c>
      <c r="J13" s="49"/>
      <c r="K13" s="41" t="s">
        <v>29</v>
      </c>
      <c r="L13" s="49"/>
      <c r="M13" s="207">
        <v>12424315473</v>
      </c>
      <c r="N13" s="207"/>
      <c r="O13" s="207">
        <v>58578847519</v>
      </c>
      <c r="P13" s="49"/>
      <c r="Q13" s="41" t="s">
        <v>29</v>
      </c>
      <c r="R13" s="49"/>
      <c r="S13" s="207">
        <v>58578847519</v>
      </c>
      <c r="U13" s="53"/>
      <c r="V13" s="52"/>
    </row>
    <row r="14" spans="1:27" s="51" customFormat="1" ht="21" customHeight="1" x14ac:dyDescent="0.6">
      <c r="A14" s="151" t="s">
        <v>223</v>
      </c>
      <c r="C14" s="41" t="s">
        <v>29</v>
      </c>
      <c r="E14" s="207" t="s">
        <v>225</v>
      </c>
      <c r="G14" s="207">
        <v>17</v>
      </c>
      <c r="H14" s="49"/>
      <c r="I14" s="207">
        <v>5399617130</v>
      </c>
      <c r="J14" s="49"/>
      <c r="K14" s="41" t="s">
        <v>29</v>
      </c>
      <c r="L14" s="49"/>
      <c r="M14" s="207">
        <v>5399617130</v>
      </c>
      <c r="N14" s="207"/>
      <c r="O14" s="207">
        <v>37503156002</v>
      </c>
      <c r="P14" s="49"/>
      <c r="Q14" s="41" t="s">
        <v>29</v>
      </c>
      <c r="R14" s="49"/>
      <c r="S14" s="207">
        <v>37503156002</v>
      </c>
      <c r="U14" s="53"/>
      <c r="V14" s="52"/>
      <c r="X14" s="206">
        <f>SUM(I7:I14)</f>
        <v>48041068673</v>
      </c>
    </row>
    <row r="15" spans="1:27" s="51" customFormat="1" ht="21" customHeight="1" x14ac:dyDescent="0.45">
      <c r="A15" s="151" t="s">
        <v>232</v>
      </c>
      <c r="C15" s="207">
        <v>6</v>
      </c>
      <c r="E15" s="18" t="s">
        <v>29</v>
      </c>
      <c r="G15" s="207">
        <v>0</v>
      </c>
      <c r="H15" s="49"/>
      <c r="I15" s="41">
        <v>4879</v>
      </c>
      <c r="J15" s="49"/>
      <c r="K15" s="41">
        <v>0</v>
      </c>
      <c r="L15" s="49"/>
      <c r="M15" s="41">
        <v>4879</v>
      </c>
      <c r="N15" s="207"/>
      <c r="O15" s="207">
        <v>41460</v>
      </c>
      <c r="P15" s="49"/>
      <c r="Q15" s="41">
        <v>0</v>
      </c>
      <c r="R15" s="49"/>
      <c r="S15" s="207">
        <v>41460</v>
      </c>
      <c r="U15" s="53"/>
      <c r="V15" s="52"/>
    </row>
    <row r="16" spans="1:27" s="57" customFormat="1" ht="21" customHeight="1" x14ac:dyDescent="0.45">
      <c r="A16" s="151" t="s">
        <v>237</v>
      </c>
      <c r="B16" s="4"/>
      <c r="C16" s="207">
        <v>12</v>
      </c>
      <c r="D16" s="51"/>
      <c r="E16" s="18" t="s">
        <v>29</v>
      </c>
      <c r="F16" s="51"/>
      <c r="G16" s="207">
        <v>0</v>
      </c>
      <c r="H16" s="49"/>
      <c r="I16" s="207">
        <v>0</v>
      </c>
      <c r="J16" s="49"/>
      <c r="K16" s="41">
        <v>0</v>
      </c>
      <c r="L16" s="49"/>
      <c r="M16" s="207">
        <v>0</v>
      </c>
      <c r="N16" s="207"/>
      <c r="O16" s="207">
        <v>247265971</v>
      </c>
      <c r="P16" s="49"/>
      <c r="Q16" s="41">
        <v>0</v>
      </c>
      <c r="R16" s="49"/>
      <c r="S16" s="207">
        <v>247265971</v>
      </c>
      <c r="T16" s="4"/>
      <c r="U16" s="5"/>
      <c r="V16" s="4"/>
      <c r="W16" s="5"/>
      <c r="X16" s="4"/>
      <c r="Y16" s="3"/>
      <c r="Z16" s="5"/>
      <c r="AA16" s="5"/>
    </row>
    <row r="17" spans="1:27" s="57" customFormat="1" ht="21" hidden="1" customHeight="1" x14ac:dyDescent="0.45">
      <c r="A17" s="151" t="s">
        <v>235</v>
      </c>
      <c r="B17" s="4"/>
      <c r="C17" s="207">
        <v>30</v>
      </c>
      <c r="D17" s="51"/>
      <c r="E17" s="18" t="s">
        <v>29</v>
      </c>
      <c r="F17" s="51"/>
      <c r="G17" s="207">
        <v>0</v>
      </c>
      <c r="H17" s="49"/>
      <c r="I17" s="207">
        <v>6254</v>
      </c>
      <c r="J17" s="49"/>
      <c r="K17" s="41">
        <v>0</v>
      </c>
      <c r="L17" s="49"/>
      <c r="M17" s="207">
        <v>6254</v>
      </c>
      <c r="N17" s="207"/>
      <c r="O17" s="207">
        <v>17041</v>
      </c>
      <c r="P17" s="49"/>
      <c r="Q17" s="49">
        <v>0</v>
      </c>
      <c r="R17" s="49"/>
      <c r="S17" s="207">
        <v>17041</v>
      </c>
      <c r="T17" s="4"/>
      <c r="U17" s="5"/>
      <c r="V17" s="4"/>
      <c r="W17" s="5"/>
      <c r="X17" s="4"/>
      <c r="Y17" s="3"/>
      <c r="Z17" s="5"/>
      <c r="AA17" s="5"/>
    </row>
    <row r="18" spans="1:27" ht="21" customHeight="1" x14ac:dyDescent="0.45">
      <c r="A18" s="151" t="s">
        <v>249</v>
      </c>
      <c r="C18" s="207">
        <v>17</v>
      </c>
      <c r="D18" s="51"/>
      <c r="E18" s="18" t="s">
        <v>29</v>
      </c>
      <c r="F18" s="51"/>
      <c r="G18" s="207">
        <v>0</v>
      </c>
      <c r="H18" s="49"/>
      <c r="I18" s="207">
        <v>2025567438</v>
      </c>
      <c r="J18" s="49"/>
      <c r="K18" s="207">
        <v>0</v>
      </c>
      <c r="L18" s="49"/>
      <c r="M18" s="207">
        <v>2025567438</v>
      </c>
      <c r="N18" s="207"/>
      <c r="O18" s="207">
        <v>3567818305</v>
      </c>
      <c r="P18" s="49"/>
      <c r="Q18" s="207">
        <v>0</v>
      </c>
      <c r="R18" s="49"/>
      <c r="S18" s="207">
        <v>3567818305</v>
      </c>
      <c r="U18" s="5"/>
    </row>
    <row r="19" spans="1:27" ht="21" customHeight="1" x14ac:dyDescent="0.45">
      <c r="A19" s="151" t="s">
        <v>252</v>
      </c>
      <c r="C19" s="207">
        <v>15</v>
      </c>
      <c r="D19" s="51"/>
      <c r="E19" s="18" t="s">
        <v>29</v>
      </c>
      <c r="F19" s="51"/>
      <c r="G19" s="207">
        <v>0</v>
      </c>
      <c r="H19" s="49"/>
      <c r="I19" s="41">
        <v>302</v>
      </c>
      <c r="J19" s="49"/>
      <c r="K19" s="41">
        <v>0</v>
      </c>
      <c r="L19" s="49"/>
      <c r="M19" s="41">
        <v>302</v>
      </c>
      <c r="N19" s="207"/>
      <c r="O19" s="207">
        <v>302</v>
      </c>
      <c r="P19" s="49"/>
      <c r="Q19" s="41">
        <v>0</v>
      </c>
      <c r="R19" s="49"/>
      <c r="S19" s="207">
        <v>302</v>
      </c>
      <c r="W19" s="5"/>
    </row>
    <row r="20" spans="1:27" ht="21" customHeight="1" x14ac:dyDescent="0.45">
      <c r="A20" s="151" t="s">
        <v>252</v>
      </c>
      <c r="C20" s="207">
        <v>15</v>
      </c>
      <c r="D20" s="51"/>
      <c r="E20" s="18" t="s">
        <v>29</v>
      </c>
      <c r="F20" s="51"/>
      <c r="G20" s="207">
        <v>18</v>
      </c>
      <c r="H20" s="49"/>
      <c r="I20" s="207">
        <v>138446130</v>
      </c>
      <c r="J20" s="49"/>
      <c r="K20" s="41">
        <v>0</v>
      </c>
      <c r="L20" s="49"/>
      <c r="M20" s="207">
        <v>138446130</v>
      </c>
      <c r="N20" s="207"/>
      <c r="O20" s="207">
        <v>138446130</v>
      </c>
      <c r="P20" s="49"/>
      <c r="Q20" s="207">
        <v>0</v>
      </c>
      <c r="R20" s="49"/>
      <c r="S20" s="207">
        <v>138446130</v>
      </c>
    </row>
    <row r="21" spans="1:27" ht="21" customHeight="1" x14ac:dyDescent="0.45">
      <c r="A21" s="151" t="s">
        <v>252</v>
      </c>
      <c r="C21" s="207">
        <v>19</v>
      </c>
      <c r="D21" s="51"/>
      <c r="E21" s="18" t="s">
        <v>29</v>
      </c>
      <c r="F21" s="51"/>
      <c r="G21" s="207">
        <v>18</v>
      </c>
      <c r="H21" s="49"/>
      <c r="I21" s="207">
        <v>45454894</v>
      </c>
      <c r="J21" s="49"/>
      <c r="K21" s="207">
        <v>0</v>
      </c>
      <c r="L21" s="49"/>
      <c r="M21" s="207">
        <v>45454894</v>
      </c>
      <c r="N21" s="207"/>
      <c r="O21" s="207">
        <v>45454894</v>
      </c>
      <c r="P21" s="49"/>
      <c r="Q21" s="207">
        <v>0</v>
      </c>
      <c r="R21" s="49"/>
      <c r="S21" s="207">
        <v>45454894</v>
      </c>
    </row>
    <row r="22" spans="1:27" ht="21" customHeight="1" x14ac:dyDescent="0.45">
      <c r="A22" s="151" t="s">
        <v>252</v>
      </c>
      <c r="C22" s="207">
        <v>6</v>
      </c>
      <c r="D22" s="51"/>
      <c r="E22" s="18" t="s">
        <v>29</v>
      </c>
      <c r="F22" s="51"/>
      <c r="G22" s="207">
        <v>18</v>
      </c>
      <c r="H22" s="49"/>
      <c r="I22" s="207">
        <v>29086286</v>
      </c>
      <c r="J22" s="49"/>
      <c r="K22" s="41">
        <v>0</v>
      </c>
      <c r="L22" s="49"/>
      <c r="M22" s="207">
        <v>29086286</v>
      </c>
      <c r="N22" s="207"/>
      <c r="O22" s="207">
        <v>29086286</v>
      </c>
      <c r="P22" s="49"/>
      <c r="Q22" s="207">
        <v>0</v>
      </c>
      <c r="R22" s="49"/>
      <c r="S22" s="207">
        <v>29086286</v>
      </c>
    </row>
    <row r="23" spans="1:27" ht="21" customHeight="1" x14ac:dyDescent="0.45">
      <c r="A23" s="151" t="s">
        <v>252</v>
      </c>
      <c r="C23" s="207">
        <v>12</v>
      </c>
      <c r="D23" s="51"/>
      <c r="E23" s="18" t="s">
        <v>29</v>
      </c>
      <c r="F23" s="51"/>
      <c r="G23" s="207">
        <v>18</v>
      </c>
      <c r="H23" s="49"/>
      <c r="I23" s="207">
        <v>13284407</v>
      </c>
      <c r="J23" s="49"/>
      <c r="K23" s="41">
        <v>0</v>
      </c>
      <c r="L23" s="49"/>
      <c r="M23" s="207">
        <v>13284407</v>
      </c>
      <c r="N23" s="207"/>
      <c r="O23" s="207">
        <v>13284407</v>
      </c>
      <c r="P23" s="49"/>
      <c r="Q23" s="207">
        <v>0</v>
      </c>
      <c r="R23" s="49"/>
      <c r="S23" s="207">
        <v>13284407</v>
      </c>
    </row>
    <row r="24" spans="1:27" ht="21" customHeight="1" x14ac:dyDescent="0.45">
      <c r="A24" s="151" t="s">
        <v>252</v>
      </c>
      <c r="C24" s="207">
        <v>23</v>
      </c>
      <c r="D24" s="51"/>
      <c r="E24" s="18" t="s">
        <v>29</v>
      </c>
      <c r="F24" s="51"/>
      <c r="G24" s="207">
        <v>18</v>
      </c>
      <c r="H24" s="49"/>
      <c r="I24" s="41">
        <v>12588861</v>
      </c>
      <c r="J24" s="49"/>
      <c r="K24" s="41">
        <v>0</v>
      </c>
      <c r="L24" s="49"/>
      <c r="M24" s="41">
        <v>12588861</v>
      </c>
      <c r="N24" s="207"/>
      <c r="O24" s="207">
        <v>12588861</v>
      </c>
      <c r="P24" s="49"/>
      <c r="Q24" s="41">
        <v>0</v>
      </c>
      <c r="R24" s="49"/>
      <c r="S24" s="207">
        <v>12588861</v>
      </c>
    </row>
    <row r="25" spans="1:27" ht="21" customHeight="1" x14ac:dyDescent="0.45">
      <c r="A25" s="151" t="s">
        <v>255</v>
      </c>
      <c r="C25" s="207">
        <v>10</v>
      </c>
      <c r="D25" s="51"/>
      <c r="E25" s="18" t="s">
        <v>29</v>
      </c>
      <c r="F25" s="51"/>
      <c r="G25" s="207">
        <v>20</v>
      </c>
      <c r="H25" s="49"/>
      <c r="I25" s="207">
        <v>1931780487</v>
      </c>
      <c r="J25" s="49"/>
      <c r="K25" s="207">
        <v>-13108479</v>
      </c>
      <c r="L25" s="49"/>
      <c r="M25" s="207">
        <v>1944888966</v>
      </c>
      <c r="N25" s="207"/>
      <c r="O25" s="207">
        <v>13691293619</v>
      </c>
      <c r="P25" s="49"/>
      <c r="Q25" s="207">
        <v>0</v>
      </c>
      <c r="R25" s="49"/>
      <c r="S25" s="207">
        <v>13691293619</v>
      </c>
    </row>
    <row r="26" spans="1:27" ht="21" customHeight="1" x14ac:dyDescent="0.45">
      <c r="A26" s="151" t="s">
        <v>255</v>
      </c>
      <c r="C26" s="207">
        <v>7</v>
      </c>
      <c r="D26" s="51"/>
      <c r="E26" s="18" t="s">
        <v>29</v>
      </c>
      <c r="F26" s="51"/>
      <c r="G26" s="207">
        <v>20</v>
      </c>
      <c r="H26" s="49"/>
      <c r="I26" s="207">
        <v>0</v>
      </c>
      <c r="J26" s="49"/>
      <c r="K26" s="207">
        <v>0</v>
      </c>
      <c r="L26" s="49"/>
      <c r="M26" s="207">
        <v>0</v>
      </c>
      <c r="N26" s="207"/>
      <c r="O26" s="207">
        <v>1911447168</v>
      </c>
      <c r="P26" s="49"/>
      <c r="Q26" s="207">
        <v>0</v>
      </c>
      <c r="R26" s="49"/>
      <c r="S26" s="207">
        <v>1911447168</v>
      </c>
    </row>
    <row r="27" spans="1:27" ht="21" customHeight="1" x14ac:dyDescent="0.45">
      <c r="A27" s="151" t="s">
        <v>249</v>
      </c>
      <c r="C27" s="207">
        <v>8</v>
      </c>
      <c r="D27" s="51"/>
      <c r="E27" s="18" t="s">
        <v>29</v>
      </c>
      <c r="F27" s="51"/>
      <c r="G27" s="207">
        <v>18</v>
      </c>
      <c r="H27" s="49"/>
      <c r="I27" s="207">
        <v>3886112438</v>
      </c>
      <c r="J27" s="49"/>
      <c r="K27" s="207">
        <v>0</v>
      </c>
      <c r="L27" s="49"/>
      <c r="M27" s="207">
        <v>3886112438</v>
      </c>
      <c r="N27" s="207"/>
      <c r="O27" s="207">
        <v>17169288327</v>
      </c>
      <c r="P27" s="49"/>
      <c r="Q27" s="207">
        <v>7844049</v>
      </c>
      <c r="R27" s="49"/>
      <c r="S27" s="207">
        <v>17161444278</v>
      </c>
    </row>
    <row r="28" spans="1:27" ht="21" customHeight="1" x14ac:dyDescent="0.45">
      <c r="A28" s="151" t="s">
        <v>249</v>
      </c>
      <c r="C28" s="207">
        <v>12</v>
      </c>
      <c r="D28" s="51"/>
      <c r="E28" s="18" t="s">
        <v>29</v>
      </c>
      <c r="F28" s="51"/>
      <c r="G28" s="207">
        <v>18</v>
      </c>
      <c r="H28" s="49"/>
      <c r="I28" s="207">
        <v>1141562954</v>
      </c>
      <c r="J28" s="49"/>
      <c r="K28" s="207">
        <v>-22385976</v>
      </c>
      <c r="L28" s="49"/>
      <c r="M28" s="207">
        <v>1163948930</v>
      </c>
      <c r="N28" s="207"/>
      <c r="O28" s="207">
        <v>21474848849</v>
      </c>
      <c r="P28" s="49"/>
      <c r="Q28" s="207">
        <v>10109800</v>
      </c>
      <c r="R28" s="49"/>
      <c r="S28" s="207">
        <v>21464739049</v>
      </c>
    </row>
    <row r="29" spans="1:27" ht="21" customHeight="1" x14ac:dyDescent="0.45">
      <c r="A29" s="151" t="s">
        <v>235</v>
      </c>
      <c r="C29" s="207">
        <v>15</v>
      </c>
      <c r="D29" s="51"/>
      <c r="E29" s="18" t="s">
        <v>29</v>
      </c>
      <c r="F29" s="51"/>
      <c r="G29" s="207">
        <v>18</v>
      </c>
      <c r="H29" s="49"/>
      <c r="I29" s="207">
        <v>60259307</v>
      </c>
      <c r="J29" s="49"/>
      <c r="K29" s="207">
        <v>0</v>
      </c>
      <c r="L29" s="49"/>
      <c r="M29" s="207">
        <v>60259307</v>
      </c>
      <c r="N29" s="207"/>
      <c r="O29" s="207">
        <v>300666535</v>
      </c>
      <c r="P29" s="49"/>
      <c r="Q29" s="207">
        <v>203148</v>
      </c>
      <c r="R29" s="49"/>
      <c r="S29" s="207">
        <v>300463387</v>
      </c>
    </row>
    <row r="30" spans="1:27" ht="21" customHeight="1" x14ac:dyDescent="0.45">
      <c r="A30" s="151" t="s">
        <v>235</v>
      </c>
      <c r="C30" s="207">
        <v>18</v>
      </c>
      <c r="D30" s="51"/>
      <c r="E30" s="18" t="s">
        <v>29</v>
      </c>
      <c r="F30" s="51"/>
      <c r="G30" s="207">
        <v>18</v>
      </c>
      <c r="H30" s="49"/>
      <c r="I30" s="207">
        <v>1351257650</v>
      </c>
      <c r="J30" s="49"/>
      <c r="K30" s="41">
        <v>0</v>
      </c>
      <c r="L30" s="49"/>
      <c r="M30" s="207">
        <v>1351257650</v>
      </c>
      <c r="N30" s="207"/>
      <c r="O30" s="207">
        <v>6742098250</v>
      </c>
      <c r="P30" s="49"/>
      <c r="Q30" s="41">
        <v>4495245</v>
      </c>
      <c r="R30" s="49"/>
      <c r="S30" s="207">
        <v>6737603005</v>
      </c>
    </row>
    <row r="31" spans="1:27" ht="21" customHeight="1" x14ac:dyDescent="0.45">
      <c r="A31" s="151" t="s">
        <v>255</v>
      </c>
      <c r="C31" s="207">
        <v>22</v>
      </c>
      <c r="D31" s="51"/>
      <c r="E31" s="18" t="s">
        <v>29</v>
      </c>
      <c r="F31" s="51"/>
      <c r="G31" s="207">
        <v>20</v>
      </c>
      <c r="H31" s="49"/>
      <c r="I31" s="41">
        <v>0</v>
      </c>
      <c r="J31" s="41"/>
      <c r="K31" s="41">
        <v>0</v>
      </c>
      <c r="L31" s="41"/>
      <c r="M31" s="41">
        <v>0</v>
      </c>
      <c r="N31" s="207"/>
      <c r="O31" s="207">
        <v>123863032</v>
      </c>
      <c r="P31" s="49"/>
      <c r="Q31" s="207">
        <v>0</v>
      </c>
      <c r="R31" s="49"/>
      <c r="S31" s="207">
        <v>123863032</v>
      </c>
    </row>
    <row r="32" spans="1:27" ht="21" customHeight="1" x14ac:dyDescent="0.45">
      <c r="A32" s="151" t="s">
        <v>232</v>
      </c>
      <c r="C32" s="207">
        <v>26</v>
      </c>
      <c r="D32" s="51"/>
      <c r="E32" s="18" t="s">
        <v>29</v>
      </c>
      <c r="F32" s="51"/>
      <c r="G32" s="207">
        <v>18</v>
      </c>
      <c r="H32" s="49"/>
      <c r="I32" s="41">
        <v>0</v>
      </c>
      <c r="J32" s="41"/>
      <c r="K32" s="41">
        <v>0</v>
      </c>
      <c r="L32" s="41"/>
      <c r="M32" s="41">
        <v>0</v>
      </c>
      <c r="N32" s="207"/>
      <c r="O32" s="207">
        <v>112833583664</v>
      </c>
      <c r="P32" s="49"/>
      <c r="Q32" s="207">
        <v>0</v>
      </c>
      <c r="R32" s="49"/>
      <c r="S32" s="207">
        <v>112833583664</v>
      </c>
    </row>
    <row r="33" spans="1:25" ht="21" customHeight="1" x14ac:dyDescent="0.45">
      <c r="A33" s="151" t="s">
        <v>255</v>
      </c>
      <c r="C33" s="207">
        <v>6</v>
      </c>
      <c r="D33" s="51"/>
      <c r="E33" s="18" t="s">
        <v>29</v>
      </c>
      <c r="F33" s="51"/>
      <c r="G33" s="207">
        <v>18</v>
      </c>
      <c r="H33" s="49"/>
      <c r="I33" s="207">
        <v>3965180453</v>
      </c>
      <c r="J33" s="49"/>
      <c r="K33" s="41">
        <v>-9350393</v>
      </c>
      <c r="L33" s="49"/>
      <c r="M33" s="207">
        <v>3974530846</v>
      </c>
      <c r="N33" s="207"/>
      <c r="O33" s="207">
        <v>21972728642</v>
      </c>
      <c r="P33" s="49"/>
      <c r="Q33" s="41">
        <v>0</v>
      </c>
      <c r="R33" s="49"/>
      <c r="S33" s="207">
        <v>21972728642</v>
      </c>
    </row>
    <row r="34" spans="1:25" ht="21" customHeight="1" x14ac:dyDescent="0.45">
      <c r="A34" s="151" t="s">
        <v>272</v>
      </c>
      <c r="C34" s="207">
        <v>12</v>
      </c>
      <c r="D34" s="51"/>
      <c r="E34" s="18" t="s">
        <v>29</v>
      </c>
      <c r="F34" s="51"/>
      <c r="G34" s="207">
        <v>18</v>
      </c>
      <c r="H34" s="49"/>
      <c r="I34" s="207">
        <v>0</v>
      </c>
      <c r="J34" s="49"/>
      <c r="K34" s="41">
        <v>0</v>
      </c>
      <c r="L34" s="49"/>
      <c r="M34" s="207">
        <v>0</v>
      </c>
      <c r="N34" s="207"/>
      <c r="O34" s="207">
        <v>17478854917</v>
      </c>
      <c r="P34" s="49"/>
      <c r="Q34" s="41">
        <v>0</v>
      </c>
      <c r="R34" s="49"/>
      <c r="S34" s="207">
        <v>17478854917</v>
      </c>
    </row>
    <row r="35" spans="1:25" ht="21" customHeight="1" x14ac:dyDescent="0.45">
      <c r="A35" s="151" t="s">
        <v>272</v>
      </c>
      <c r="C35" s="207">
        <v>13</v>
      </c>
      <c r="D35" s="51"/>
      <c r="E35" s="18" t="s">
        <v>29</v>
      </c>
      <c r="F35" s="51"/>
      <c r="G35" s="207">
        <v>0</v>
      </c>
      <c r="H35" s="49"/>
      <c r="I35" s="207">
        <v>1647</v>
      </c>
      <c r="J35" s="49"/>
      <c r="K35" s="207">
        <v>-325738</v>
      </c>
      <c r="L35" s="49"/>
      <c r="M35" s="207">
        <v>327385</v>
      </c>
      <c r="N35" s="207"/>
      <c r="O35" s="207">
        <v>49247684</v>
      </c>
      <c r="P35" s="49"/>
      <c r="Q35" s="207">
        <v>0</v>
      </c>
      <c r="R35" s="49"/>
      <c r="S35" s="207">
        <v>49247684</v>
      </c>
    </row>
    <row r="36" spans="1:25" ht="21" customHeight="1" x14ac:dyDescent="0.45">
      <c r="A36" s="151" t="s">
        <v>272</v>
      </c>
      <c r="C36" s="207">
        <v>13</v>
      </c>
      <c r="D36" s="51"/>
      <c r="E36" s="18" t="s">
        <v>29</v>
      </c>
      <c r="F36" s="51"/>
      <c r="G36" s="207">
        <v>18</v>
      </c>
      <c r="H36" s="49"/>
      <c r="I36" s="207">
        <v>0</v>
      </c>
      <c r="J36" s="49"/>
      <c r="K36" s="207">
        <v>0</v>
      </c>
      <c r="L36" s="49"/>
      <c r="M36" s="207">
        <v>0</v>
      </c>
      <c r="N36" s="207"/>
      <c r="O36" s="207">
        <v>63166678802</v>
      </c>
      <c r="P36" s="49"/>
      <c r="Q36" s="207">
        <v>0</v>
      </c>
      <c r="R36" s="49"/>
      <c r="S36" s="207">
        <v>63166678802</v>
      </c>
    </row>
    <row r="37" spans="1:25" ht="21" customHeight="1" x14ac:dyDescent="0.45">
      <c r="A37" s="151" t="s">
        <v>276</v>
      </c>
      <c r="C37" s="207">
        <v>20</v>
      </c>
      <c r="D37" s="51"/>
      <c r="E37" s="18" t="s">
        <v>29</v>
      </c>
      <c r="F37" s="51"/>
      <c r="G37" s="207">
        <v>0</v>
      </c>
      <c r="H37" s="49"/>
      <c r="I37" s="41">
        <v>4353</v>
      </c>
      <c r="J37" s="41"/>
      <c r="K37" s="41">
        <v>0</v>
      </c>
      <c r="L37" s="41"/>
      <c r="M37" s="41">
        <v>4353</v>
      </c>
      <c r="N37" s="207"/>
      <c r="O37" s="207">
        <v>25528</v>
      </c>
      <c r="P37" s="49"/>
      <c r="Q37" s="207">
        <v>0</v>
      </c>
      <c r="R37" s="49"/>
      <c r="S37" s="207">
        <v>25528</v>
      </c>
    </row>
    <row r="38" spans="1:25" ht="21" customHeight="1" x14ac:dyDescent="0.45">
      <c r="A38" s="151" t="s">
        <v>232</v>
      </c>
      <c r="C38" s="207">
        <v>25</v>
      </c>
      <c r="D38" s="51"/>
      <c r="E38" s="18" t="s">
        <v>29</v>
      </c>
      <c r="F38" s="51"/>
      <c r="G38" s="207">
        <v>18</v>
      </c>
      <c r="H38" s="49"/>
      <c r="I38" s="41">
        <v>-233999975</v>
      </c>
      <c r="J38" s="41"/>
      <c r="K38" s="41">
        <v>-2849797</v>
      </c>
      <c r="L38" s="41"/>
      <c r="M38" s="41">
        <v>-231150178</v>
      </c>
      <c r="N38" s="207"/>
      <c r="O38" s="207">
        <v>21369888</v>
      </c>
      <c r="P38" s="49"/>
      <c r="Q38" s="207">
        <v>0</v>
      </c>
      <c r="R38" s="49"/>
      <c r="S38" s="207">
        <v>21369888</v>
      </c>
    </row>
    <row r="39" spans="1:25" ht="21" customHeight="1" x14ac:dyDescent="0.45">
      <c r="A39" s="151" t="s">
        <v>232</v>
      </c>
      <c r="C39" s="207">
        <v>27</v>
      </c>
      <c r="D39" s="51"/>
      <c r="E39" s="18" t="s">
        <v>29</v>
      </c>
      <c r="F39" s="51"/>
      <c r="G39" s="207">
        <v>18</v>
      </c>
      <c r="H39" s="49"/>
      <c r="I39" s="207">
        <v>-533013696</v>
      </c>
      <c r="J39" s="49"/>
      <c r="K39" s="41">
        <v>-7003857</v>
      </c>
      <c r="L39" s="49"/>
      <c r="M39" s="207">
        <v>-526009839</v>
      </c>
      <c r="N39" s="207"/>
      <c r="O39" s="207">
        <v>403669044</v>
      </c>
      <c r="P39" s="49"/>
      <c r="Q39" s="207">
        <v>0</v>
      </c>
      <c r="R39" s="49"/>
      <c r="S39" s="207">
        <v>403669044</v>
      </c>
    </row>
    <row r="40" spans="1:25" ht="21" customHeight="1" x14ac:dyDescent="0.45">
      <c r="A40" s="151" t="s">
        <v>281</v>
      </c>
      <c r="C40" s="207">
        <v>17</v>
      </c>
      <c r="D40" s="51"/>
      <c r="E40" s="18" t="s">
        <v>29</v>
      </c>
      <c r="F40" s="51"/>
      <c r="G40" s="207">
        <v>0</v>
      </c>
      <c r="H40" s="49"/>
      <c r="I40" s="41">
        <v>0</v>
      </c>
      <c r="J40" s="41"/>
      <c r="K40" s="41">
        <v>0</v>
      </c>
      <c r="L40" s="41"/>
      <c r="M40" s="41">
        <v>0</v>
      </c>
      <c r="N40" s="207"/>
      <c r="O40" s="207">
        <v>42346071</v>
      </c>
      <c r="P40" s="49"/>
      <c r="Q40" s="207">
        <v>0</v>
      </c>
      <c r="R40" s="49"/>
      <c r="S40" s="207">
        <v>42346071</v>
      </c>
    </row>
    <row r="41" spans="1:25" ht="21" customHeight="1" x14ac:dyDescent="0.45">
      <c r="A41" s="151" t="s">
        <v>281</v>
      </c>
      <c r="C41" s="207">
        <v>17</v>
      </c>
      <c r="D41" s="51"/>
      <c r="E41" s="18" t="s">
        <v>29</v>
      </c>
      <c r="F41" s="51"/>
      <c r="G41" s="207">
        <v>0</v>
      </c>
      <c r="H41" s="49"/>
      <c r="I41" s="207">
        <v>0</v>
      </c>
      <c r="J41" s="49"/>
      <c r="K41" s="207">
        <v>0</v>
      </c>
      <c r="L41" s="49"/>
      <c r="M41" s="207">
        <v>0</v>
      </c>
      <c r="N41" s="207"/>
      <c r="O41" s="207">
        <v>3083349</v>
      </c>
      <c r="P41" s="49"/>
      <c r="Q41" s="207">
        <v>0</v>
      </c>
      <c r="R41" s="49"/>
      <c r="S41" s="207">
        <v>3083349</v>
      </c>
    </row>
    <row r="42" spans="1:25" ht="21" customHeight="1" x14ac:dyDescent="0.45">
      <c r="A42" s="151" t="s">
        <v>255</v>
      </c>
      <c r="C42" s="207">
        <v>5</v>
      </c>
      <c r="D42" s="51"/>
      <c r="E42" s="18" t="s">
        <v>29</v>
      </c>
      <c r="F42" s="51"/>
      <c r="G42" s="207">
        <v>20</v>
      </c>
      <c r="H42" s="49"/>
      <c r="I42" s="207">
        <v>456507530</v>
      </c>
      <c r="J42" s="49"/>
      <c r="K42" s="207">
        <v>0</v>
      </c>
      <c r="L42" s="49"/>
      <c r="M42" s="207">
        <v>456507530</v>
      </c>
      <c r="N42" s="207"/>
      <c r="O42" s="207">
        <v>2294176287</v>
      </c>
      <c r="P42" s="49"/>
      <c r="Q42" s="41">
        <v>1010555</v>
      </c>
      <c r="R42" s="49"/>
      <c r="S42" s="207">
        <v>2293165732</v>
      </c>
    </row>
    <row r="43" spans="1:25" s="48" customFormat="1" ht="21" customHeight="1" x14ac:dyDescent="0.55000000000000004">
      <c r="A43" s="147" t="s">
        <v>63</v>
      </c>
      <c r="C43" s="187"/>
      <c r="E43" s="187"/>
      <c r="G43" s="187"/>
      <c r="I43" s="55">
        <f>SUM(I7:I42)</f>
        <v>62331161272</v>
      </c>
      <c r="K43" s="56">
        <f t="shared" ref="K43:R43" si="0">SUM(K7:K42)</f>
        <v>-55024240</v>
      </c>
      <c r="L43" s="48">
        <f t="shared" si="0"/>
        <v>0</v>
      </c>
      <c r="M43" s="56">
        <f t="shared" si="0"/>
        <v>62386185512</v>
      </c>
      <c r="N43" s="48">
        <f t="shared" si="0"/>
        <v>0</v>
      </c>
      <c r="O43" s="56">
        <f>SUM(O7:O42)</f>
        <v>587313176750</v>
      </c>
      <c r="P43" s="48">
        <f t="shared" si="0"/>
        <v>0</v>
      </c>
      <c r="Q43" s="56">
        <f t="shared" si="0"/>
        <v>23662797</v>
      </c>
      <c r="R43" s="48">
        <f t="shared" si="0"/>
        <v>0</v>
      </c>
      <c r="S43" s="56">
        <f>SUM(S7:S42)</f>
        <v>587289513953</v>
      </c>
      <c r="Y43" s="189"/>
    </row>
    <row r="44" spans="1:25" ht="21" customHeight="1" x14ac:dyDescent="0.45">
      <c r="A44" s="260" t="s">
        <v>158</v>
      </c>
      <c r="B44" s="260"/>
      <c r="C44" s="260"/>
      <c r="D44" s="260"/>
      <c r="E44" s="260"/>
      <c r="F44" s="260"/>
      <c r="G44" s="260"/>
      <c r="H44" s="260"/>
      <c r="I44" s="260"/>
      <c r="J44" s="260"/>
      <c r="K44" s="260"/>
      <c r="L44" s="260"/>
      <c r="M44" s="260"/>
      <c r="N44" s="260"/>
      <c r="O44" s="260"/>
      <c r="P44" s="260"/>
      <c r="Q44" s="260"/>
      <c r="R44" s="260"/>
      <c r="S44" s="260"/>
    </row>
    <row r="45" spans="1:25" ht="21" customHeight="1" x14ac:dyDescent="0.45">
      <c r="A45" s="260" t="s">
        <v>437</v>
      </c>
      <c r="B45" s="260"/>
      <c r="C45" s="260"/>
      <c r="D45" s="260"/>
      <c r="E45" s="260"/>
      <c r="F45" s="260"/>
      <c r="G45" s="260"/>
      <c r="H45" s="260"/>
      <c r="I45" s="260"/>
      <c r="J45" s="260"/>
      <c r="K45" s="260"/>
      <c r="L45" s="260"/>
      <c r="M45" s="260"/>
      <c r="N45" s="260"/>
      <c r="O45" s="260"/>
      <c r="P45" s="260"/>
      <c r="Q45" s="260"/>
      <c r="R45" s="260"/>
      <c r="S45" s="260"/>
    </row>
    <row r="46" spans="1:25" ht="21" customHeight="1" x14ac:dyDescent="0.45">
      <c r="A46" s="260" t="str">
        <f>A3</f>
        <v>برای ماه منتهی به 1401/05/31</v>
      </c>
      <c r="B46" s="260"/>
      <c r="C46" s="260"/>
      <c r="D46" s="260"/>
      <c r="E46" s="260"/>
      <c r="F46" s="260"/>
      <c r="G46" s="260"/>
      <c r="H46" s="260"/>
      <c r="I46" s="260"/>
      <c r="J46" s="260"/>
      <c r="K46" s="260"/>
      <c r="L46" s="260"/>
      <c r="M46" s="260"/>
      <c r="N46" s="260"/>
      <c r="O46" s="260"/>
      <c r="P46" s="260"/>
      <c r="Q46" s="260"/>
      <c r="R46" s="260"/>
      <c r="S46" s="260"/>
    </row>
    <row r="47" spans="1:25" ht="21" customHeight="1" x14ac:dyDescent="0.55000000000000004">
      <c r="A47" s="149" t="s">
        <v>298</v>
      </c>
      <c r="B47" s="174"/>
      <c r="C47" s="174"/>
      <c r="D47" s="174"/>
      <c r="E47" s="174"/>
      <c r="F47" s="174"/>
      <c r="G47" s="174"/>
      <c r="H47" s="174"/>
      <c r="I47" s="190">
        <f>I43</f>
        <v>62331161272</v>
      </c>
      <c r="J47" s="174"/>
      <c r="K47" s="191">
        <f t="shared" ref="K47:S47" si="1">K43</f>
        <v>-55024240</v>
      </c>
      <c r="L47" s="201">
        <f t="shared" si="1"/>
        <v>0</v>
      </c>
      <c r="M47" s="191">
        <f t="shared" si="1"/>
        <v>62386185512</v>
      </c>
      <c r="N47" s="174">
        <f t="shared" si="1"/>
        <v>0</v>
      </c>
      <c r="O47" s="191">
        <f t="shared" si="1"/>
        <v>587313176750</v>
      </c>
      <c r="P47" s="174">
        <f t="shared" si="1"/>
        <v>0</v>
      </c>
      <c r="Q47" s="191">
        <f t="shared" si="1"/>
        <v>23662797</v>
      </c>
      <c r="R47" s="174">
        <f t="shared" si="1"/>
        <v>0</v>
      </c>
      <c r="S47" s="191">
        <f t="shared" si="1"/>
        <v>587289513953</v>
      </c>
    </row>
    <row r="48" spans="1:25" ht="21" customHeight="1" x14ac:dyDescent="0.45">
      <c r="A48" s="151" t="s">
        <v>255</v>
      </c>
      <c r="C48" s="207">
        <v>5</v>
      </c>
      <c r="D48" s="51"/>
      <c r="E48" s="18" t="s">
        <v>29</v>
      </c>
      <c r="F48" s="51"/>
      <c r="G48" s="207">
        <v>20</v>
      </c>
      <c r="H48" s="207"/>
      <c r="I48" s="207">
        <v>821713554</v>
      </c>
      <c r="J48" s="207"/>
      <c r="K48" s="207">
        <v>0</v>
      </c>
      <c r="L48" s="207"/>
      <c r="M48" s="207">
        <v>821713554</v>
      </c>
      <c r="N48" s="207"/>
      <c r="O48" s="207">
        <v>4129525318</v>
      </c>
      <c r="P48" s="207"/>
      <c r="Q48" s="41">
        <v>1818998</v>
      </c>
      <c r="R48" s="207"/>
      <c r="S48" s="207">
        <v>4127706320</v>
      </c>
    </row>
    <row r="49" spans="1:19" ht="21" customHeight="1" x14ac:dyDescent="0.45">
      <c r="A49" s="151" t="s">
        <v>288</v>
      </c>
      <c r="C49" s="207">
        <v>5</v>
      </c>
      <c r="D49" s="51"/>
      <c r="E49" s="18" t="s">
        <v>29</v>
      </c>
      <c r="F49" s="51"/>
      <c r="G49" s="207">
        <v>18</v>
      </c>
      <c r="H49" s="207"/>
      <c r="I49" s="207">
        <v>-241479426</v>
      </c>
      <c r="J49" s="207"/>
      <c r="K49" s="207">
        <v>-593964</v>
      </c>
      <c r="L49" s="207"/>
      <c r="M49" s="207">
        <v>-240885462</v>
      </c>
      <c r="N49" s="207"/>
      <c r="O49" s="207">
        <v>225095909</v>
      </c>
      <c r="P49" s="207"/>
      <c r="Q49" s="207">
        <v>0</v>
      </c>
      <c r="R49" s="207"/>
      <c r="S49" s="207">
        <v>225095909</v>
      </c>
    </row>
    <row r="50" spans="1:19" ht="21" customHeight="1" x14ac:dyDescent="0.45">
      <c r="A50" s="151" t="s">
        <v>288</v>
      </c>
      <c r="C50" s="207">
        <v>7</v>
      </c>
      <c r="D50" s="51"/>
      <c r="E50" s="18" t="s">
        <v>29</v>
      </c>
      <c r="F50" s="51"/>
      <c r="G50" s="207">
        <v>18</v>
      </c>
      <c r="H50" s="207"/>
      <c r="I50" s="207">
        <v>-322356152</v>
      </c>
      <c r="J50" s="207"/>
      <c r="K50" s="207">
        <v>-1108963</v>
      </c>
      <c r="L50" s="207"/>
      <c r="M50" s="207">
        <v>-321247189</v>
      </c>
      <c r="N50" s="207"/>
      <c r="O50" s="207">
        <v>312219187</v>
      </c>
      <c r="P50" s="207"/>
      <c r="Q50" s="207">
        <v>0</v>
      </c>
      <c r="R50" s="207"/>
      <c r="S50" s="207">
        <v>312219187</v>
      </c>
    </row>
    <row r="51" spans="1:19" ht="21" customHeight="1" x14ac:dyDescent="0.45">
      <c r="A51" s="151" t="s">
        <v>272</v>
      </c>
      <c r="C51" s="207">
        <v>9</v>
      </c>
      <c r="D51" s="51"/>
      <c r="E51" s="18" t="s">
        <v>29</v>
      </c>
      <c r="F51" s="51"/>
      <c r="G51" s="207">
        <v>18</v>
      </c>
      <c r="H51" s="207"/>
      <c r="I51" s="207">
        <v>41072704</v>
      </c>
      <c r="J51" s="207"/>
      <c r="K51" s="207">
        <v>0</v>
      </c>
      <c r="L51" s="207"/>
      <c r="M51" s="207">
        <v>41072704</v>
      </c>
      <c r="N51" s="207"/>
      <c r="O51" s="207">
        <v>16020835100</v>
      </c>
      <c r="P51" s="207"/>
      <c r="Q51" s="41">
        <v>0</v>
      </c>
      <c r="R51" s="207"/>
      <c r="S51" s="207">
        <v>16020835100</v>
      </c>
    </row>
    <row r="52" spans="1:19" ht="21" customHeight="1" x14ac:dyDescent="0.45">
      <c r="A52" s="151" t="s">
        <v>288</v>
      </c>
      <c r="C52" s="207">
        <v>11</v>
      </c>
      <c r="D52" s="51"/>
      <c r="E52" s="18" t="s">
        <v>29</v>
      </c>
      <c r="F52" s="51"/>
      <c r="G52" s="207">
        <v>18</v>
      </c>
      <c r="H52" s="207"/>
      <c r="I52" s="207">
        <v>-176187107</v>
      </c>
      <c r="J52" s="207"/>
      <c r="K52" s="207">
        <v>-950598</v>
      </c>
      <c r="L52" s="207"/>
      <c r="M52" s="207">
        <v>-175236509</v>
      </c>
      <c r="N52" s="207"/>
      <c r="O52" s="207">
        <v>220363844</v>
      </c>
      <c r="P52" s="207"/>
      <c r="Q52" s="41">
        <v>0</v>
      </c>
      <c r="R52" s="207"/>
      <c r="S52" s="207">
        <v>220363844</v>
      </c>
    </row>
    <row r="53" spans="1:19" ht="21" customHeight="1" x14ac:dyDescent="0.45">
      <c r="A53" s="151" t="s">
        <v>288</v>
      </c>
      <c r="C53" s="207">
        <v>12</v>
      </c>
      <c r="D53" s="51"/>
      <c r="E53" s="18" t="s">
        <v>29</v>
      </c>
      <c r="F53" s="51"/>
      <c r="G53" s="207">
        <v>18</v>
      </c>
      <c r="H53" s="207"/>
      <c r="I53" s="207">
        <v>242333686</v>
      </c>
      <c r="J53" s="207"/>
      <c r="K53" s="207">
        <v>-425320</v>
      </c>
      <c r="L53" s="207"/>
      <c r="M53" s="207">
        <v>242759006</v>
      </c>
      <c r="N53" s="207"/>
      <c r="O53" s="207">
        <v>850385745</v>
      </c>
      <c r="P53" s="207"/>
      <c r="Q53" s="41">
        <v>0</v>
      </c>
      <c r="R53" s="207"/>
      <c r="S53" s="207">
        <v>850385745</v>
      </c>
    </row>
    <row r="54" spans="1:19" ht="21" customHeight="1" x14ac:dyDescent="0.45">
      <c r="A54" s="151" t="s">
        <v>288</v>
      </c>
      <c r="C54" s="207">
        <v>19</v>
      </c>
      <c r="D54" s="51"/>
      <c r="E54" s="18" t="s">
        <v>29</v>
      </c>
      <c r="F54" s="51"/>
      <c r="G54" s="207">
        <v>18</v>
      </c>
      <c r="H54" s="207"/>
      <c r="I54" s="207">
        <v>0</v>
      </c>
      <c r="J54" s="207"/>
      <c r="K54" s="207">
        <v>0</v>
      </c>
      <c r="L54" s="207"/>
      <c r="M54" s="207">
        <v>0</v>
      </c>
      <c r="N54" s="207"/>
      <c r="O54" s="207">
        <v>892464738</v>
      </c>
      <c r="P54" s="207"/>
      <c r="Q54" s="41">
        <v>0</v>
      </c>
      <c r="R54" s="207"/>
      <c r="S54" s="207">
        <v>892464738</v>
      </c>
    </row>
    <row r="55" spans="1:19" ht="21" customHeight="1" x14ac:dyDescent="0.45">
      <c r="A55" s="151" t="s">
        <v>288</v>
      </c>
      <c r="C55" s="207">
        <v>21</v>
      </c>
      <c r="D55" s="51"/>
      <c r="E55" s="18" t="s">
        <v>29</v>
      </c>
      <c r="F55" s="51"/>
      <c r="G55" s="207">
        <v>18</v>
      </c>
      <c r="H55" s="207"/>
      <c r="I55" s="207">
        <v>0</v>
      </c>
      <c r="J55" s="207"/>
      <c r="K55" s="41">
        <v>0</v>
      </c>
      <c r="L55" s="207"/>
      <c r="M55" s="207">
        <v>0</v>
      </c>
      <c r="N55" s="207"/>
      <c r="O55" s="207">
        <v>3120164385</v>
      </c>
      <c r="P55" s="207"/>
      <c r="Q55" s="207">
        <v>0</v>
      </c>
      <c r="R55" s="207"/>
      <c r="S55" s="207">
        <v>3120164385</v>
      </c>
    </row>
    <row r="56" spans="1:19" ht="21" customHeight="1" x14ac:dyDescent="0.45">
      <c r="A56" s="151" t="s">
        <v>288</v>
      </c>
      <c r="C56" s="207">
        <v>28</v>
      </c>
      <c r="D56" s="51"/>
      <c r="E56" s="18" t="s">
        <v>29</v>
      </c>
      <c r="F56" s="51"/>
      <c r="G56" s="207">
        <v>18</v>
      </c>
      <c r="H56" s="207"/>
      <c r="I56" s="207">
        <v>41917821</v>
      </c>
      <c r="J56" s="207"/>
      <c r="K56" s="207">
        <v>-2837842</v>
      </c>
      <c r="L56" s="207"/>
      <c r="M56" s="207">
        <v>44755663</v>
      </c>
      <c r="N56" s="207"/>
      <c r="O56" s="207">
        <v>444657534</v>
      </c>
      <c r="P56" s="207"/>
      <c r="Q56" s="41">
        <v>0</v>
      </c>
      <c r="R56" s="207"/>
      <c r="S56" s="207">
        <v>444657534</v>
      </c>
    </row>
    <row r="57" spans="1:19" ht="21" customHeight="1" x14ac:dyDescent="0.45">
      <c r="A57" s="151" t="s">
        <v>255</v>
      </c>
      <c r="C57" s="207">
        <v>28</v>
      </c>
      <c r="D57" s="51"/>
      <c r="E57" s="18" t="s">
        <v>29</v>
      </c>
      <c r="F57" s="51"/>
      <c r="G57" s="207">
        <v>20</v>
      </c>
      <c r="H57" s="207"/>
      <c r="I57" s="207">
        <v>0</v>
      </c>
      <c r="J57" s="207"/>
      <c r="K57" s="207">
        <v>0</v>
      </c>
      <c r="L57" s="207"/>
      <c r="M57" s="207">
        <v>0</v>
      </c>
      <c r="N57" s="207"/>
      <c r="O57" s="207">
        <v>7015449449</v>
      </c>
      <c r="P57" s="207"/>
      <c r="Q57" s="41">
        <v>0</v>
      </c>
      <c r="R57" s="207"/>
      <c r="S57" s="207">
        <v>7015449449</v>
      </c>
    </row>
    <row r="58" spans="1:19" ht="21" customHeight="1" x14ac:dyDescent="0.45">
      <c r="A58" s="151" t="s">
        <v>288</v>
      </c>
      <c r="C58" s="207">
        <v>6</v>
      </c>
      <c r="D58" s="51"/>
      <c r="E58" s="18" t="s">
        <v>29</v>
      </c>
      <c r="F58" s="51"/>
      <c r="G58" s="207">
        <v>18</v>
      </c>
      <c r="H58" s="207"/>
      <c r="I58" s="207">
        <v>0</v>
      </c>
      <c r="J58" s="207"/>
      <c r="K58" s="207">
        <v>0</v>
      </c>
      <c r="L58" s="207"/>
      <c r="M58" s="207">
        <v>0</v>
      </c>
      <c r="N58" s="207"/>
      <c r="O58" s="207">
        <v>2332607795</v>
      </c>
      <c r="P58" s="207"/>
      <c r="Q58" s="41">
        <v>0</v>
      </c>
      <c r="R58" s="207"/>
      <c r="S58" s="207">
        <v>2332607795</v>
      </c>
    </row>
    <row r="59" spans="1:19" ht="21" customHeight="1" x14ac:dyDescent="0.45">
      <c r="A59" s="151" t="s">
        <v>308</v>
      </c>
      <c r="C59" s="207">
        <v>18</v>
      </c>
      <c r="D59" s="51"/>
      <c r="E59" s="18" t="s">
        <v>29</v>
      </c>
      <c r="F59" s="51"/>
      <c r="G59" s="207">
        <v>18</v>
      </c>
      <c r="H59" s="207"/>
      <c r="I59" s="207">
        <v>0</v>
      </c>
      <c r="J59" s="207"/>
      <c r="K59" s="41">
        <v>0</v>
      </c>
      <c r="L59" s="207"/>
      <c r="M59" s="207">
        <v>0</v>
      </c>
      <c r="N59" s="207"/>
      <c r="O59" s="207">
        <v>3634912328</v>
      </c>
      <c r="P59" s="207"/>
      <c r="Q59" s="207">
        <v>0</v>
      </c>
      <c r="R59" s="207"/>
      <c r="S59" s="207">
        <v>3634912328</v>
      </c>
    </row>
    <row r="60" spans="1:19" ht="21" customHeight="1" x14ac:dyDescent="0.45">
      <c r="A60" s="151" t="s">
        <v>237</v>
      </c>
      <c r="C60" s="207">
        <v>20</v>
      </c>
      <c r="D60" s="51"/>
      <c r="E60" s="18" t="s">
        <v>29</v>
      </c>
      <c r="F60" s="51"/>
      <c r="G60" s="207">
        <v>18</v>
      </c>
      <c r="H60" s="207"/>
      <c r="I60" s="207">
        <v>0</v>
      </c>
      <c r="J60" s="207"/>
      <c r="K60" s="41">
        <v>0</v>
      </c>
      <c r="L60" s="207"/>
      <c r="M60" s="207">
        <v>0</v>
      </c>
      <c r="N60" s="207"/>
      <c r="O60" s="207">
        <v>12778361645</v>
      </c>
      <c r="P60" s="207"/>
      <c r="Q60" s="207">
        <v>0</v>
      </c>
      <c r="R60" s="207"/>
      <c r="S60" s="207">
        <v>12778361645</v>
      </c>
    </row>
    <row r="61" spans="1:19" ht="21" customHeight="1" x14ac:dyDescent="0.45">
      <c r="A61" s="151" t="s">
        <v>237</v>
      </c>
      <c r="C61" s="207">
        <v>21</v>
      </c>
      <c r="D61" s="51"/>
      <c r="E61" s="18" t="s">
        <v>29</v>
      </c>
      <c r="F61" s="51"/>
      <c r="G61" s="207">
        <v>18</v>
      </c>
      <c r="H61" s="207"/>
      <c r="I61" s="207">
        <v>0</v>
      </c>
      <c r="J61" s="207"/>
      <c r="K61" s="207">
        <v>0</v>
      </c>
      <c r="L61" s="207"/>
      <c r="M61" s="207">
        <v>0</v>
      </c>
      <c r="N61" s="207"/>
      <c r="O61" s="207">
        <v>1181369863</v>
      </c>
      <c r="P61" s="207"/>
      <c r="Q61" s="207">
        <v>0</v>
      </c>
      <c r="R61" s="207"/>
      <c r="S61" s="207">
        <v>1181369863</v>
      </c>
    </row>
    <row r="62" spans="1:19" ht="21" customHeight="1" x14ac:dyDescent="0.45">
      <c r="A62" s="151" t="s">
        <v>312</v>
      </c>
      <c r="C62" s="207">
        <v>23</v>
      </c>
      <c r="D62" s="51"/>
      <c r="E62" s="18" t="s">
        <v>29</v>
      </c>
      <c r="F62" s="51"/>
      <c r="G62" s="207">
        <v>0</v>
      </c>
      <c r="H62" s="207"/>
      <c r="I62" s="207">
        <v>5085</v>
      </c>
      <c r="J62" s="207"/>
      <c r="K62" s="41">
        <v>0</v>
      </c>
      <c r="L62" s="207"/>
      <c r="M62" s="207">
        <v>5085</v>
      </c>
      <c r="N62" s="207"/>
      <c r="O62" s="207">
        <v>5085</v>
      </c>
      <c r="P62" s="207"/>
      <c r="Q62" s="41">
        <v>0</v>
      </c>
      <c r="R62" s="207"/>
      <c r="S62" s="207">
        <v>5085</v>
      </c>
    </row>
    <row r="63" spans="1:19" ht="21" customHeight="1" x14ac:dyDescent="0.45">
      <c r="A63" s="151" t="s">
        <v>312</v>
      </c>
      <c r="C63" s="207">
        <v>23</v>
      </c>
      <c r="D63" s="51"/>
      <c r="E63" s="18" t="s">
        <v>29</v>
      </c>
      <c r="F63" s="51"/>
      <c r="G63" s="207">
        <v>18</v>
      </c>
      <c r="H63" s="207"/>
      <c r="I63" s="207">
        <v>2904657530</v>
      </c>
      <c r="J63" s="207"/>
      <c r="K63" s="207">
        <v>0</v>
      </c>
      <c r="L63" s="207"/>
      <c r="M63" s="207">
        <v>2904657530</v>
      </c>
      <c r="N63" s="207"/>
      <c r="O63" s="207">
        <v>12368219160</v>
      </c>
      <c r="P63" s="207"/>
      <c r="Q63" s="207">
        <v>8406834</v>
      </c>
      <c r="R63" s="207"/>
      <c r="S63" s="207">
        <v>12359812326</v>
      </c>
    </row>
    <row r="64" spans="1:19" ht="21" customHeight="1" x14ac:dyDescent="0.45">
      <c r="A64" s="151" t="s">
        <v>288</v>
      </c>
      <c r="C64" s="207">
        <v>24</v>
      </c>
      <c r="D64" s="51"/>
      <c r="E64" s="18" t="s">
        <v>29</v>
      </c>
      <c r="F64" s="51"/>
      <c r="G64" s="207">
        <v>18</v>
      </c>
      <c r="H64" s="207"/>
      <c r="I64" s="207">
        <v>0</v>
      </c>
      <c r="J64" s="207"/>
      <c r="K64" s="207">
        <v>0</v>
      </c>
      <c r="L64" s="207"/>
      <c r="M64" s="207">
        <v>0</v>
      </c>
      <c r="N64" s="207"/>
      <c r="O64" s="207">
        <v>2480436714</v>
      </c>
      <c r="P64" s="207"/>
      <c r="Q64" s="207">
        <v>0</v>
      </c>
      <c r="R64" s="207"/>
      <c r="S64" s="207">
        <v>2480436714</v>
      </c>
    </row>
    <row r="65" spans="1:19" ht="21" customHeight="1" x14ac:dyDescent="0.45">
      <c r="A65" s="151" t="s">
        <v>237</v>
      </c>
      <c r="C65" s="207">
        <v>24</v>
      </c>
      <c r="D65" s="51"/>
      <c r="E65" s="18" t="s">
        <v>29</v>
      </c>
      <c r="F65" s="51"/>
      <c r="G65" s="207">
        <v>18</v>
      </c>
      <c r="H65" s="207"/>
      <c r="I65" s="207">
        <v>0</v>
      </c>
      <c r="J65" s="207"/>
      <c r="K65" s="207">
        <v>0</v>
      </c>
      <c r="L65" s="207"/>
      <c r="M65" s="207">
        <v>0</v>
      </c>
      <c r="N65" s="207"/>
      <c r="O65" s="207">
        <v>1022246576</v>
      </c>
      <c r="P65" s="207"/>
      <c r="Q65" s="207">
        <v>0</v>
      </c>
      <c r="R65" s="207"/>
      <c r="S65" s="207">
        <v>1022246576</v>
      </c>
    </row>
    <row r="66" spans="1:19" ht="21" customHeight="1" x14ac:dyDescent="0.45">
      <c r="A66" s="151" t="s">
        <v>312</v>
      </c>
      <c r="C66" s="207">
        <v>28</v>
      </c>
      <c r="D66" s="51"/>
      <c r="E66" s="18" t="s">
        <v>29</v>
      </c>
      <c r="F66" s="51"/>
      <c r="G66" s="207">
        <v>18</v>
      </c>
      <c r="H66" s="207"/>
      <c r="I66" s="207">
        <v>5014356144</v>
      </c>
      <c r="J66" s="207"/>
      <c r="K66" s="207">
        <v>0</v>
      </c>
      <c r="L66" s="207"/>
      <c r="M66" s="207">
        <v>5014356144</v>
      </c>
      <c r="N66" s="207"/>
      <c r="O66" s="207">
        <v>20542684848</v>
      </c>
      <c r="P66" s="207"/>
      <c r="Q66" s="207">
        <v>0</v>
      </c>
      <c r="R66" s="207"/>
      <c r="S66" s="207">
        <v>20542684848</v>
      </c>
    </row>
    <row r="67" spans="1:19" ht="21" customHeight="1" x14ac:dyDescent="0.45">
      <c r="A67" s="151" t="s">
        <v>288</v>
      </c>
      <c r="C67" s="207">
        <v>28</v>
      </c>
      <c r="D67" s="51"/>
      <c r="E67" s="18" t="s">
        <v>29</v>
      </c>
      <c r="F67" s="51"/>
      <c r="G67" s="207">
        <v>18</v>
      </c>
      <c r="H67" s="207"/>
      <c r="I67" s="207">
        <v>0</v>
      </c>
      <c r="J67" s="207"/>
      <c r="K67" s="207">
        <v>0</v>
      </c>
      <c r="L67" s="207"/>
      <c r="M67" s="207">
        <v>0</v>
      </c>
      <c r="N67" s="207"/>
      <c r="O67" s="207">
        <v>2994410959</v>
      </c>
      <c r="P67" s="207"/>
      <c r="Q67" s="207">
        <v>0</v>
      </c>
      <c r="R67" s="207"/>
      <c r="S67" s="207">
        <v>2994410959</v>
      </c>
    </row>
    <row r="68" spans="1:19" ht="21" customHeight="1" x14ac:dyDescent="0.45">
      <c r="A68" s="151" t="s">
        <v>249</v>
      </c>
      <c r="C68" s="207">
        <v>29</v>
      </c>
      <c r="D68" s="51"/>
      <c r="E68" s="18" t="s">
        <v>29</v>
      </c>
      <c r="F68" s="51"/>
      <c r="G68" s="207">
        <v>18</v>
      </c>
      <c r="H68" s="207"/>
      <c r="I68" s="207">
        <v>0</v>
      </c>
      <c r="J68" s="207"/>
      <c r="K68" s="207">
        <v>0</v>
      </c>
      <c r="L68" s="207"/>
      <c r="M68" s="207">
        <v>0</v>
      </c>
      <c r="N68" s="207"/>
      <c r="O68" s="207">
        <v>14036434246</v>
      </c>
      <c r="P68" s="207"/>
      <c r="Q68" s="207">
        <v>0</v>
      </c>
      <c r="R68" s="207"/>
      <c r="S68" s="207">
        <v>14036434246</v>
      </c>
    </row>
    <row r="69" spans="1:19" ht="21" customHeight="1" x14ac:dyDescent="0.45">
      <c r="A69" s="151" t="s">
        <v>312</v>
      </c>
      <c r="C69" s="207">
        <v>30</v>
      </c>
      <c r="D69" s="51"/>
      <c r="E69" s="18" t="s">
        <v>29</v>
      </c>
      <c r="F69" s="51"/>
      <c r="G69" s="207">
        <v>18</v>
      </c>
      <c r="H69" s="207"/>
      <c r="I69" s="207">
        <v>1454794498</v>
      </c>
      <c r="J69" s="207"/>
      <c r="K69" s="207">
        <v>-12222254</v>
      </c>
      <c r="L69" s="207"/>
      <c r="M69" s="207">
        <v>1467016752</v>
      </c>
      <c r="N69" s="207"/>
      <c r="O69" s="207">
        <v>9246575250</v>
      </c>
      <c r="P69" s="207"/>
      <c r="Q69" s="207">
        <v>0</v>
      </c>
      <c r="R69" s="207"/>
      <c r="S69" s="207">
        <v>9246575250</v>
      </c>
    </row>
    <row r="70" spans="1:19" ht="21" customHeight="1" x14ac:dyDescent="0.45">
      <c r="A70" s="151" t="s">
        <v>312</v>
      </c>
      <c r="C70" s="207">
        <v>1</v>
      </c>
      <c r="D70" s="51"/>
      <c r="E70" s="18" t="s">
        <v>29</v>
      </c>
      <c r="F70" s="51"/>
      <c r="G70" s="207">
        <v>18</v>
      </c>
      <c r="H70" s="207"/>
      <c r="I70" s="207">
        <v>2786301364</v>
      </c>
      <c r="J70" s="207"/>
      <c r="K70" s="207">
        <v>619849</v>
      </c>
      <c r="L70" s="207"/>
      <c r="M70" s="207">
        <v>2785681515</v>
      </c>
      <c r="N70" s="207"/>
      <c r="O70" s="207">
        <v>28627397228</v>
      </c>
      <c r="P70" s="207"/>
      <c r="Q70" s="207">
        <v>6097200</v>
      </c>
      <c r="R70" s="207"/>
      <c r="S70" s="207">
        <v>28621300028</v>
      </c>
    </row>
    <row r="71" spans="1:19" ht="21" customHeight="1" x14ac:dyDescent="0.45">
      <c r="A71" s="151" t="s">
        <v>249</v>
      </c>
      <c r="C71" s="207">
        <v>1</v>
      </c>
      <c r="D71" s="51"/>
      <c r="E71" s="18" t="s">
        <v>29</v>
      </c>
      <c r="F71" s="51"/>
      <c r="G71" s="207">
        <v>18</v>
      </c>
      <c r="H71" s="207"/>
      <c r="I71" s="207">
        <v>430319178</v>
      </c>
      <c r="J71" s="207"/>
      <c r="K71" s="207">
        <v>0</v>
      </c>
      <c r="L71" s="207"/>
      <c r="M71" s="207">
        <v>430319178</v>
      </c>
      <c r="N71" s="207"/>
      <c r="O71" s="207">
        <v>24884933700</v>
      </c>
      <c r="P71" s="207"/>
      <c r="Q71" s="207">
        <v>0</v>
      </c>
      <c r="R71" s="207"/>
      <c r="S71" s="207">
        <v>24884933700</v>
      </c>
    </row>
    <row r="72" spans="1:19" ht="21" customHeight="1" x14ac:dyDescent="0.45">
      <c r="A72" s="151" t="s">
        <v>249</v>
      </c>
      <c r="C72" s="207">
        <v>4</v>
      </c>
      <c r="D72" s="51"/>
      <c r="E72" s="18" t="s">
        <v>29</v>
      </c>
      <c r="F72" s="51"/>
      <c r="G72" s="207">
        <v>18</v>
      </c>
      <c r="H72" s="207"/>
      <c r="I72" s="207">
        <v>820875452</v>
      </c>
      <c r="J72" s="207"/>
      <c r="K72" s="207">
        <v>0</v>
      </c>
      <c r="L72" s="207"/>
      <c r="M72" s="207">
        <v>820875452</v>
      </c>
      <c r="N72" s="207"/>
      <c r="O72" s="207">
        <v>38506521188</v>
      </c>
      <c r="P72" s="207"/>
      <c r="Q72" s="207">
        <v>0</v>
      </c>
      <c r="R72" s="207"/>
      <c r="S72" s="207">
        <v>38506521188</v>
      </c>
    </row>
    <row r="73" spans="1:19" ht="21" customHeight="1" x14ac:dyDescent="0.45">
      <c r="A73" s="151" t="s">
        <v>288</v>
      </c>
      <c r="C73" s="207">
        <v>6</v>
      </c>
      <c r="D73" s="51"/>
      <c r="E73" s="18" t="s">
        <v>29</v>
      </c>
      <c r="F73" s="51"/>
      <c r="G73" s="207">
        <v>18</v>
      </c>
      <c r="H73" s="207"/>
      <c r="I73" s="207">
        <v>0</v>
      </c>
      <c r="J73" s="207"/>
      <c r="K73" s="207">
        <v>0</v>
      </c>
      <c r="L73" s="207"/>
      <c r="M73" s="207">
        <v>0</v>
      </c>
      <c r="N73" s="207"/>
      <c r="O73" s="207">
        <v>1995514521</v>
      </c>
      <c r="P73" s="207"/>
      <c r="Q73" s="207">
        <v>0</v>
      </c>
      <c r="R73" s="207"/>
      <c r="S73" s="207">
        <v>1995514521</v>
      </c>
    </row>
    <row r="74" spans="1:19" ht="21" customHeight="1" x14ac:dyDescent="0.45">
      <c r="A74" s="151" t="s">
        <v>288</v>
      </c>
      <c r="C74" s="207">
        <v>7</v>
      </c>
      <c r="D74" s="51"/>
      <c r="E74" s="18" t="s">
        <v>29</v>
      </c>
      <c r="F74" s="51"/>
      <c r="G74" s="207">
        <v>18</v>
      </c>
      <c r="H74" s="207"/>
      <c r="I74" s="207">
        <v>5283163589</v>
      </c>
      <c r="J74" s="207"/>
      <c r="K74" s="207">
        <v>-7463577</v>
      </c>
      <c r="L74" s="207"/>
      <c r="M74" s="207">
        <v>5290627166</v>
      </c>
      <c r="N74" s="207"/>
      <c r="O74" s="207">
        <v>59274976429</v>
      </c>
      <c r="P74" s="207"/>
      <c r="Q74" s="207">
        <v>7117281</v>
      </c>
      <c r="R74" s="207"/>
      <c r="S74" s="207">
        <v>59267859148</v>
      </c>
    </row>
    <row r="75" spans="1:19" ht="21" customHeight="1" x14ac:dyDescent="0.45">
      <c r="A75" s="151" t="s">
        <v>288</v>
      </c>
      <c r="C75" s="207">
        <v>10</v>
      </c>
      <c r="D75" s="51"/>
      <c r="E75" s="18" t="s">
        <v>29</v>
      </c>
      <c r="F75" s="51"/>
      <c r="G75" s="207">
        <v>18</v>
      </c>
      <c r="H75" s="207"/>
      <c r="I75" s="207">
        <v>34970547932</v>
      </c>
      <c r="J75" s="207"/>
      <c r="K75" s="207">
        <v>0</v>
      </c>
      <c r="L75" s="207"/>
      <c r="M75" s="207">
        <v>34970547932</v>
      </c>
      <c r="N75" s="207"/>
      <c r="O75" s="207">
        <v>123863424609</v>
      </c>
      <c r="P75" s="207"/>
      <c r="Q75" s="207">
        <v>93002196</v>
      </c>
      <c r="R75" s="207"/>
      <c r="S75" s="207">
        <v>123770422413</v>
      </c>
    </row>
    <row r="76" spans="1:19" ht="21" customHeight="1" x14ac:dyDescent="0.45">
      <c r="A76" s="151" t="s">
        <v>288</v>
      </c>
      <c r="C76" s="207">
        <v>11</v>
      </c>
      <c r="D76" s="51"/>
      <c r="E76" s="18" t="s">
        <v>29</v>
      </c>
      <c r="F76" s="51"/>
      <c r="G76" s="207">
        <v>18</v>
      </c>
      <c r="H76" s="207"/>
      <c r="I76" s="207">
        <v>0</v>
      </c>
      <c r="J76" s="207"/>
      <c r="K76" s="207">
        <v>0</v>
      </c>
      <c r="L76" s="207"/>
      <c r="M76" s="207">
        <v>0</v>
      </c>
      <c r="N76" s="207"/>
      <c r="O76" s="207">
        <v>4612172022</v>
      </c>
      <c r="P76" s="207"/>
      <c r="Q76" s="207">
        <v>0</v>
      </c>
      <c r="R76" s="207"/>
      <c r="S76" s="207">
        <v>4612172022</v>
      </c>
    </row>
    <row r="77" spans="1:19" ht="21" customHeight="1" x14ac:dyDescent="0.45">
      <c r="A77" s="151" t="s">
        <v>288</v>
      </c>
      <c r="C77" s="207">
        <v>12</v>
      </c>
      <c r="D77" s="51"/>
      <c r="E77" s="18" t="s">
        <v>29</v>
      </c>
      <c r="F77" s="51"/>
      <c r="G77" s="207">
        <v>18</v>
      </c>
      <c r="H77" s="207"/>
      <c r="I77" s="207">
        <v>0</v>
      </c>
      <c r="J77" s="207"/>
      <c r="K77" s="207">
        <v>0</v>
      </c>
      <c r="L77" s="207"/>
      <c r="M77" s="207">
        <v>0</v>
      </c>
      <c r="N77" s="207"/>
      <c r="O77" s="207">
        <v>5510196639</v>
      </c>
      <c r="P77" s="207"/>
      <c r="Q77" s="207">
        <v>0</v>
      </c>
      <c r="R77" s="207"/>
      <c r="S77" s="207">
        <v>5510196639</v>
      </c>
    </row>
    <row r="78" spans="1:19" ht="21" customHeight="1" x14ac:dyDescent="0.45">
      <c r="A78" s="151" t="s">
        <v>249</v>
      </c>
      <c r="C78" s="207">
        <v>19</v>
      </c>
      <c r="D78" s="51"/>
      <c r="E78" s="18" t="s">
        <v>29</v>
      </c>
      <c r="F78" s="51"/>
      <c r="G78" s="207">
        <v>18</v>
      </c>
      <c r="H78" s="207"/>
      <c r="I78" s="207">
        <v>16439677395</v>
      </c>
      <c r="J78" s="207"/>
      <c r="K78" s="207">
        <v>-15817626</v>
      </c>
      <c r="L78" s="207"/>
      <c r="M78" s="207">
        <v>16455495021</v>
      </c>
      <c r="N78" s="207"/>
      <c r="O78" s="207">
        <v>80095362324</v>
      </c>
      <c r="P78" s="207"/>
      <c r="Q78" s="207">
        <v>39523874</v>
      </c>
      <c r="R78" s="207"/>
      <c r="S78" s="207">
        <v>80055838450</v>
      </c>
    </row>
    <row r="79" spans="1:19" ht="21" customHeight="1" x14ac:dyDescent="0.45">
      <c r="A79" s="151" t="s">
        <v>312</v>
      </c>
      <c r="C79" s="207">
        <v>19</v>
      </c>
      <c r="D79" s="51"/>
      <c r="E79" s="18" t="s">
        <v>29</v>
      </c>
      <c r="F79" s="51"/>
      <c r="G79" s="207">
        <v>18</v>
      </c>
      <c r="H79" s="207"/>
      <c r="I79" s="207">
        <v>8383561628</v>
      </c>
      <c r="J79" s="207"/>
      <c r="K79" s="207">
        <v>147508836</v>
      </c>
      <c r="L79" s="207"/>
      <c r="M79" s="207">
        <v>8236052792</v>
      </c>
      <c r="N79" s="207"/>
      <c r="O79" s="207">
        <v>44876712244</v>
      </c>
      <c r="P79" s="207"/>
      <c r="Q79" s="207">
        <v>147508836</v>
      </c>
      <c r="R79" s="207"/>
      <c r="S79" s="207">
        <v>44729203408</v>
      </c>
    </row>
    <row r="80" spans="1:19" ht="21" customHeight="1" x14ac:dyDescent="0.45">
      <c r="A80" s="151" t="s">
        <v>288</v>
      </c>
      <c r="C80" s="207">
        <v>20</v>
      </c>
      <c r="D80" s="51"/>
      <c r="E80" s="18" t="s">
        <v>29</v>
      </c>
      <c r="F80" s="51"/>
      <c r="G80" s="207">
        <v>18</v>
      </c>
      <c r="H80" s="207"/>
      <c r="I80" s="207">
        <v>0</v>
      </c>
      <c r="J80" s="207"/>
      <c r="K80" s="207">
        <v>0</v>
      </c>
      <c r="L80" s="207"/>
      <c r="M80" s="207">
        <v>0</v>
      </c>
      <c r="N80" s="207"/>
      <c r="O80" s="207">
        <v>1218980821</v>
      </c>
      <c r="P80" s="207"/>
      <c r="Q80" s="207">
        <v>0</v>
      </c>
      <c r="R80" s="207"/>
      <c r="S80" s="207">
        <v>1218980821</v>
      </c>
    </row>
    <row r="81" spans="1:25" ht="21" customHeight="1" x14ac:dyDescent="0.45">
      <c r="A81" s="151" t="s">
        <v>288</v>
      </c>
      <c r="C81" s="207">
        <v>21</v>
      </c>
      <c r="D81" s="51"/>
      <c r="E81" s="18" t="s">
        <v>29</v>
      </c>
      <c r="F81" s="51"/>
      <c r="G81" s="207">
        <v>18</v>
      </c>
      <c r="H81" s="207"/>
      <c r="I81" s="207">
        <v>0</v>
      </c>
      <c r="J81" s="207"/>
      <c r="K81" s="207">
        <v>0</v>
      </c>
      <c r="L81" s="207"/>
      <c r="M81" s="207">
        <v>0</v>
      </c>
      <c r="N81" s="207"/>
      <c r="O81" s="207">
        <v>1214520548</v>
      </c>
      <c r="P81" s="207"/>
      <c r="Q81" s="207">
        <v>0</v>
      </c>
      <c r="R81" s="207"/>
      <c r="S81" s="207">
        <v>1214520548</v>
      </c>
    </row>
    <row r="82" spans="1:25" ht="21" customHeight="1" x14ac:dyDescent="0.45">
      <c r="A82" s="151" t="s">
        <v>288</v>
      </c>
      <c r="C82" s="207">
        <v>31</v>
      </c>
      <c r="D82" s="51"/>
      <c r="E82" s="18" t="s">
        <v>29</v>
      </c>
      <c r="F82" s="51"/>
      <c r="G82" s="207">
        <v>18</v>
      </c>
      <c r="H82" s="207"/>
      <c r="I82" s="207">
        <v>-36720871446</v>
      </c>
      <c r="J82" s="207"/>
      <c r="K82" s="207">
        <v>0</v>
      </c>
      <c r="L82" s="207"/>
      <c r="M82" s="207">
        <v>-36720871446</v>
      </c>
      <c r="N82" s="207"/>
      <c r="O82" s="207">
        <v>3207332384</v>
      </c>
      <c r="P82" s="207"/>
      <c r="Q82" s="207">
        <v>0</v>
      </c>
      <c r="R82" s="207"/>
      <c r="S82" s="207">
        <v>3207332384</v>
      </c>
    </row>
    <row r="83" spans="1:25" ht="21" customHeight="1" x14ac:dyDescent="0.45">
      <c r="A83" s="151" t="s">
        <v>288</v>
      </c>
      <c r="C83" s="207">
        <v>4</v>
      </c>
      <c r="D83" s="51"/>
      <c r="E83" s="18" t="s">
        <v>29</v>
      </c>
      <c r="F83" s="51"/>
      <c r="G83" s="207">
        <v>18</v>
      </c>
      <c r="H83" s="207"/>
      <c r="I83" s="207">
        <v>8606538302</v>
      </c>
      <c r="J83" s="207"/>
      <c r="K83" s="207">
        <v>12636515</v>
      </c>
      <c r="L83" s="207"/>
      <c r="M83" s="207">
        <v>8593901787</v>
      </c>
      <c r="N83" s="207"/>
      <c r="O83" s="207">
        <v>48112460167</v>
      </c>
      <c r="P83" s="207"/>
      <c r="Q83" s="207">
        <v>15052096</v>
      </c>
      <c r="R83" s="207"/>
      <c r="S83" s="207">
        <v>48097408071</v>
      </c>
    </row>
    <row r="84" spans="1:25" ht="21" customHeight="1" x14ac:dyDescent="0.45">
      <c r="A84" s="151" t="s">
        <v>249</v>
      </c>
      <c r="C84" s="207">
        <v>4</v>
      </c>
      <c r="D84" s="51"/>
      <c r="E84" s="18" t="s">
        <v>29</v>
      </c>
      <c r="F84" s="51"/>
      <c r="G84" s="207">
        <v>18</v>
      </c>
      <c r="H84" s="207"/>
      <c r="I84" s="207">
        <v>8087117939</v>
      </c>
      <c r="J84" s="207"/>
      <c r="K84" s="207">
        <v>-4247780</v>
      </c>
      <c r="L84" s="207"/>
      <c r="M84" s="207">
        <v>8091365719</v>
      </c>
      <c r="N84" s="207"/>
      <c r="O84" s="207">
        <v>34980066256</v>
      </c>
      <c r="P84" s="207"/>
      <c r="Q84" s="207">
        <v>1546060</v>
      </c>
      <c r="R84" s="207"/>
      <c r="S84" s="207">
        <v>34978520196</v>
      </c>
    </row>
    <row r="85" spans="1:25" s="48" customFormat="1" ht="21" customHeight="1" x14ac:dyDescent="0.55000000000000004">
      <c r="A85" s="147" t="s">
        <v>63</v>
      </c>
      <c r="C85" s="187"/>
      <c r="E85" s="187"/>
      <c r="G85" s="187"/>
      <c r="I85" s="55">
        <f>SUM(I47:I84)</f>
        <v>121199220942</v>
      </c>
      <c r="K85" s="159">
        <f t="shared" ref="K85:R85" si="2">SUM(K47:K84)</f>
        <v>60073036</v>
      </c>
      <c r="L85" s="48">
        <f t="shared" si="2"/>
        <v>0</v>
      </c>
      <c r="M85" s="159">
        <f t="shared" si="2"/>
        <v>121139147906</v>
      </c>
      <c r="N85" s="159">
        <f t="shared" si="2"/>
        <v>0</v>
      </c>
      <c r="O85" s="159">
        <f>SUM(O47:O84)</f>
        <v>1204143173508</v>
      </c>
      <c r="P85" s="159">
        <f t="shared" si="2"/>
        <v>0</v>
      </c>
      <c r="Q85" s="159">
        <f t="shared" si="2"/>
        <v>343736172</v>
      </c>
      <c r="R85" s="159">
        <f t="shared" si="2"/>
        <v>0</v>
      </c>
      <c r="S85" s="159">
        <f>SUM(S47:S84)</f>
        <v>1203799437336</v>
      </c>
      <c r="Y85" s="189"/>
    </row>
    <row r="86" spans="1:25" ht="21" customHeight="1" x14ac:dyDescent="0.45">
      <c r="A86" s="274" t="s">
        <v>158</v>
      </c>
      <c r="B86" s="274"/>
      <c r="C86" s="274"/>
      <c r="D86" s="274"/>
      <c r="E86" s="274"/>
      <c r="F86" s="274"/>
      <c r="G86" s="274"/>
      <c r="H86" s="274"/>
      <c r="I86" s="274"/>
      <c r="J86" s="274"/>
      <c r="K86" s="274"/>
      <c r="L86" s="274"/>
      <c r="M86" s="274"/>
      <c r="N86" s="274"/>
      <c r="O86" s="274"/>
      <c r="P86" s="274"/>
      <c r="Q86" s="274"/>
      <c r="R86" s="274"/>
      <c r="S86" s="274"/>
    </row>
    <row r="87" spans="1:25" ht="21" customHeight="1" x14ac:dyDescent="0.45">
      <c r="A87" s="260" t="s">
        <v>437</v>
      </c>
      <c r="B87" s="260"/>
      <c r="C87" s="260"/>
      <c r="D87" s="260"/>
      <c r="E87" s="260"/>
      <c r="F87" s="260"/>
      <c r="G87" s="260"/>
      <c r="H87" s="260"/>
      <c r="I87" s="260"/>
      <c r="J87" s="260"/>
      <c r="K87" s="260"/>
      <c r="L87" s="260"/>
      <c r="M87" s="260"/>
      <c r="N87" s="260"/>
      <c r="O87" s="260"/>
      <c r="P87" s="260"/>
      <c r="Q87" s="260"/>
      <c r="R87" s="260"/>
      <c r="S87" s="260"/>
    </row>
    <row r="88" spans="1:25" ht="21" customHeight="1" x14ac:dyDescent="0.45">
      <c r="A88" s="260" t="str">
        <f>A46</f>
        <v>برای ماه منتهی به 1401/05/31</v>
      </c>
      <c r="B88" s="260"/>
      <c r="C88" s="260"/>
      <c r="D88" s="260"/>
      <c r="E88" s="260"/>
      <c r="F88" s="260"/>
      <c r="G88" s="260"/>
      <c r="H88" s="260"/>
      <c r="I88" s="260"/>
      <c r="J88" s="260"/>
      <c r="K88" s="260"/>
      <c r="L88" s="260"/>
      <c r="M88" s="260"/>
      <c r="N88" s="260"/>
      <c r="O88" s="260"/>
      <c r="P88" s="260"/>
      <c r="Q88" s="260"/>
      <c r="R88" s="260"/>
      <c r="S88" s="260"/>
    </row>
    <row r="89" spans="1:25" ht="21" customHeight="1" x14ac:dyDescent="0.55000000000000004">
      <c r="A89" s="149" t="s">
        <v>298</v>
      </c>
      <c r="B89" s="246"/>
      <c r="C89" s="246"/>
      <c r="D89" s="246"/>
      <c r="E89" s="246"/>
      <c r="F89" s="246"/>
      <c r="G89" s="246"/>
      <c r="H89" s="246"/>
      <c r="I89" s="190">
        <f>I85</f>
        <v>121199220942</v>
      </c>
      <c r="J89" s="246"/>
      <c r="K89" s="191">
        <f t="shared" ref="K89:S89" si="3">K85</f>
        <v>60073036</v>
      </c>
      <c r="L89" s="247">
        <f t="shared" si="3"/>
        <v>0</v>
      </c>
      <c r="M89" s="191">
        <f t="shared" si="3"/>
        <v>121139147906</v>
      </c>
      <c r="N89" s="246">
        <f t="shared" si="3"/>
        <v>0</v>
      </c>
      <c r="O89" s="191">
        <f t="shared" si="3"/>
        <v>1204143173508</v>
      </c>
      <c r="P89" s="246">
        <f t="shared" si="3"/>
        <v>0</v>
      </c>
      <c r="Q89" s="191">
        <f t="shared" si="3"/>
        <v>343736172</v>
      </c>
      <c r="R89" s="246">
        <f t="shared" si="3"/>
        <v>0</v>
      </c>
      <c r="S89" s="191">
        <f t="shared" si="3"/>
        <v>1203799437336</v>
      </c>
    </row>
    <row r="90" spans="1:25" ht="21" customHeight="1" x14ac:dyDescent="0.45">
      <c r="A90" s="151" t="s">
        <v>288</v>
      </c>
      <c r="C90" s="207">
        <v>7</v>
      </c>
      <c r="D90" s="51"/>
      <c r="E90" s="18" t="s">
        <v>29</v>
      </c>
      <c r="F90" s="51"/>
      <c r="G90" s="207">
        <v>18</v>
      </c>
      <c r="H90" s="207"/>
      <c r="I90" s="207">
        <v>5569684876</v>
      </c>
      <c r="J90" s="207"/>
      <c r="K90" s="207">
        <v>-11483168</v>
      </c>
      <c r="L90" s="207"/>
      <c r="M90" s="207">
        <v>5581168044</v>
      </c>
      <c r="N90" s="207"/>
      <c r="O90" s="207">
        <v>17019549249</v>
      </c>
      <c r="P90" s="207"/>
      <c r="Q90" s="41">
        <v>0</v>
      </c>
      <c r="R90" s="207"/>
      <c r="S90" s="207">
        <v>17019549249</v>
      </c>
    </row>
    <row r="91" spans="1:25" ht="21" customHeight="1" x14ac:dyDescent="0.45">
      <c r="A91" s="151" t="s">
        <v>288</v>
      </c>
      <c r="C91" s="207">
        <v>16</v>
      </c>
      <c r="D91" s="51"/>
      <c r="E91" s="18" t="s">
        <v>29</v>
      </c>
      <c r="F91" s="51"/>
      <c r="G91" s="207">
        <v>18</v>
      </c>
      <c r="H91" s="207"/>
      <c r="I91" s="207">
        <v>0</v>
      </c>
      <c r="J91" s="207"/>
      <c r="K91" s="207">
        <v>0</v>
      </c>
      <c r="L91" s="207"/>
      <c r="M91" s="207">
        <v>0</v>
      </c>
      <c r="N91" s="207"/>
      <c r="O91" s="207">
        <v>4219178082</v>
      </c>
      <c r="P91" s="207"/>
      <c r="Q91" s="207">
        <v>0</v>
      </c>
      <c r="R91" s="207"/>
      <c r="S91" s="207">
        <v>4219178082</v>
      </c>
    </row>
    <row r="92" spans="1:25" ht="21" customHeight="1" x14ac:dyDescent="0.45">
      <c r="A92" s="151" t="s">
        <v>364</v>
      </c>
      <c r="C92" s="207">
        <v>1</v>
      </c>
      <c r="D92" s="51"/>
      <c r="E92" s="18" t="s">
        <v>29</v>
      </c>
      <c r="F92" s="51"/>
      <c r="G92" s="207">
        <v>18</v>
      </c>
      <c r="H92" s="207"/>
      <c r="I92" s="207">
        <v>16977808190</v>
      </c>
      <c r="J92" s="207"/>
      <c r="K92" s="207">
        <v>0</v>
      </c>
      <c r="L92" s="207"/>
      <c r="M92" s="207">
        <v>16977808190</v>
      </c>
      <c r="N92" s="207"/>
      <c r="O92" s="207">
        <v>31772328710</v>
      </c>
      <c r="P92" s="207"/>
      <c r="Q92" s="207">
        <v>7292332</v>
      </c>
      <c r="R92" s="207"/>
      <c r="S92" s="207">
        <v>31765036378</v>
      </c>
    </row>
    <row r="93" spans="1:25" ht="21" customHeight="1" x14ac:dyDescent="0.45">
      <c r="A93" s="151" t="s">
        <v>249</v>
      </c>
      <c r="C93" s="207">
        <v>18</v>
      </c>
      <c r="D93" s="51"/>
      <c r="E93" s="18" t="s">
        <v>29</v>
      </c>
      <c r="F93" s="51"/>
      <c r="G93" s="207">
        <v>18</v>
      </c>
      <c r="H93" s="207"/>
      <c r="I93" s="207">
        <v>4291068502</v>
      </c>
      <c r="J93" s="207"/>
      <c r="K93" s="207">
        <v>-17599148</v>
      </c>
      <c r="L93" s="207"/>
      <c r="M93" s="207">
        <v>4308667650</v>
      </c>
      <c r="N93" s="207"/>
      <c r="O93" s="207">
        <v>6291287671</v>
      </c>
      <c r="P93" s="207"/>
      <c r="Q93" s="41">
        <v>0</v>
      </c>
      <c r="R93" s="207"/>
      <c r="S93" s="207">
        <v>6291287671</v>
      </c>
    </row>
    <row r="94" spans="1:25" ht="21" customHeight="1" x14ac:dyDescent="0.45">
      <c r="A94" s="151" t="s">
        <v>288</v>
      </c>
      <c r="C94" s="207">
        <v>21</v>
      </c>
      <c r="D94" s="51"/>
      <c r="E94" s="18" t="s">
        <v>29</v>
      </c>
      <c r="F94" s="51"/>
      <c r="G94" s="207">
        <v>18</v>
      </c>
      <c r="H94" s="207"/>
      <c r="I94" s="207">
        <v>6023339314</v>
      </c>
      <c r="J94" s="207"/>
      <c r="K94" s="207">
        <v>-16468542</v>
      </c>
      <c r="L94" s="207"/>
      <c r="M94" s="207">
        <v>6039807856</v>
      </c>
      <c r="N94" s="207"/>
      <c r="O94" s="207">
        <v>7630024237</v>
      </c>
      <c r="P94" s="207"/>
      <c r="Q94" s="41">
        <v>0</v>
      </c>
      <c r="R94" s="207"/>
      <c r="S94" s="207">
        <v>7630024237</v>
      </c>
    </row>
    <row r="95" spans="1:25" ht="21" customHeight="1" x14ac:dyDescent="0.45">
      <c r="A95" s="151" t="s">
        <v>249</v>
      </c>
      <c r="C95" s="207">
        <v>22</v>
      </c>
      <c r="D95" s="51"/>
      <c r="E95" s="18" t="s">
        <v>29</v>
      </c>
      <c r="F95" s="51"/>
      <c r="G95" s="207">
        <v>18</v>
      </c>
      <c r="H95" s="207"/>
      <c r="I95" s="207">
        <v>22463027398</v>
      </c>
      <c r="J95" s="207"/>
      <c r="K95" s="207">
        <v>0</v>
      </c>
      <c r="L95" s="207"/>
      <c r="M95" s="207">
        <v>22463027398</v>
      </c>
      <c r="N95" s="207"/>
      <c r="O95" s="207">
        <v>27360753418</v>
      </c>
      <c r="P95" s="207"/>
      <c r="Q95" s="41">
        <v>52566660</v>
      </c>
      <c r="R95" s="207"/>
      <c r="S95" s="207">
        <v>27308186758</v>
      </c>
    </row>
    <row r="96" spans="1:25" ht="21" customHeight="1" x14ac:dyDescent="0.45">
      <c r="A96" s="151" t="s">
        <v>255</v>
      </c>
      <c r="C96" s="207">
        <v>2</v>
      </c>
      <c r="D96" s="51"/>
      <c r="E96" s="18" t="s">
        <v>29</v>
      </c>
      <c r="F96" s="51"/>
      <c r="G96" s="207">
        <v>18</v>
      </c>
      <c r="H96" s="207"/>
      <c r="I96" s="207">
        <v>5912400810</v>
      </c>
      <c r="J96" s="207"/>
      <c r="K96" s="207">
        <v>5825663</v>
      </c>
      <c r="L96" s="207"/>
      <c r="M96" s="207">
        <v>5906575147</v>
      </c>
      <c r="N96" s="207"/>
      <c r="O96" s="207">
        <v>5912400810</v>
      </c>
      <c r="P96" s="207"/>
      <c r="Q96" s="41">
        <v>5825663</v>
      </c>
      <c r="R96" s="207"/>
      <c r="S96" s="207">
        <v>5906575147</v>
      </c>
    </row>
    <row r="97" spans="1:25" ht="21" customHeight="1" x14ac:dyDescent="0.45">
      <c r="A97" s="151" t="s">
        <v>288</v>
      </c>
      <c r="C97" s="207">
        <v>8</v>
      </c>
      <c r="D97" s="51"/>
      <c r="E97" s="18" t="s">
        <v>29</v>
      </c>
      <c r="F97" s="51"/>
      <c r="G97" s="207">
        <v>18</v>
      </c>
      <c r="H97" s="207"/>
      <c r="I97" s="207">
        <v>2744876695</v>
      </c>
      <c r="J97" s="207"/>
      <c r="K97" s="41">
        <v>10786547</v>
      </c>
      <c r="L97" s="207"/>
      <c r="M97" s="207">
        <v>2734090148</v>
      </c>
      <c r="N97" s="207"/>
      <c r="O97" s="207">
        <v>2744876695</v>
      </c>
      <c r="P97" s="207"/>
      <c r="Q97" s="207">
        <v>10786547</v>
      </c>
      <c r="R97" s="207"/>
      <c r="S97" s="207">
        <v>2734090148</v>
      </c>
    </row>
    <row r="98" spans="1:25" ht="21" customHeight="1" x14ac:dyDescent="0.45">
      <c r="A98" s="151" t="s">
        <v>281</v>
      </c>
      <c r="C98" s="207">
        <v>8</v>
      </c>
      <c r="D98" s="51"/>
      <c r="E98" s="18" t="s">
        <v>29</v>
      </c>
      <c r="F98" s="51"/>
      <c r="G98" s="207">
        <v>18</v>
      </c>
      <c r="H98" s="207"/>
      <c r="I98" s="207">
        <v>3011671216</v>
      </c>
      <c r="J98" s="207"/>
      <c r="K98" s="207">
        <v>11834970</v>
      </c>
      <c r="L98" s="207"/>
      <c r="M98" s="207">
        <v>2999836246</v>
      </c>
      <c r="N98" s="207"/>
      <c r="O98" s="207">
        <v>3011671216</v>
      </c>
      <c r="P98" s="207"/>
      <c r="Q98" s="41">
        <v>11834970</v>
      </c>
      <c r="R98" s="207"/>
      <c r="S98" s="207">
        <v>2999836246</v>
      </c>
    </row>
    <row r="99" spans="1:25" ht="21" customHeight="1" x14ac:dyDescent="0.45">
      <c r="A99" s="151" t="s">
        <v>255</v>
      </c>
      <c r="C99" s="207">
        <v>9</v>
      </c>
      <c r="D99" s="51"/>
      <c r="E99" s="18" t="s">
        <v>29</v>
      </c>
      <c r="F99" s="51"/>
      <c r="G99" s="207">
        <v>18</v>
      </c>
      <c r="H99" s="207"/>
      <c r="I99" s="207">
        <v>1025753420</v>
      </c>
      <c r="J99" s="207"/>
      <c r="K99" s="207">
        <v>4532542</v>
      </c>
      <c r="L99" s="207"/>
      <c r="M99" s="207">
        <v>1021220878</v>
      </c>
      <c r="N99" s="207"/>
      <c r="O99" s="207">
        <v>1025753420</v>
      </c>
      <c r="P99" s="207"/>
      <c r="Q99" s="41">
        <v>4532542</v>
      </c>
      <c r="R99" s="207"/>
      <c r="S99" s="207">
        <v>1021220878</v>
      </c>
    </row>
    <row r="100" spans="1:25" ht="21" customHeight="1" x14ac:dyDescent="0.45">
      <c r="A100" s="151" t="s">
        <v>255</v>
      </c>
      <c r="C100" s="207">
        <v>12</v>
      </c>
      <c r="D100" s="51"/>
      <c r="E100" s="18" t="s">
        <v>29</v>
      </c>
      <c r="F100" s="51"/>
      <c r="G100" s="207">
        <v>18</v>
      </c>
      <c r="H100" s="207"/>
      <c r="I100" s="207">
        <v>1323961629</v>
      </c>
      <c r="J100" s="207"/>
      <c r="K100" s="207">
        <v>7788858</v>
      </c>
      <c r="L100" s="207"/>
      <c r="M100" s="207">
        <v>1316172771</v>
      </c>
      <c r="N100" s="207"/>
      <c r="O100" s="207">
        <v>1323961629</v>
      </c>
      <c r="P100" s="207"/>
      <c r="Q100" s="41">
        <v>7788858</v>
      </c>
      <c r="R100" s="207"/>
      <c r="S100" s="207">
        <v>1316172771</v>
      </c>
    </row>
    <row r="101" spans="1:25" ht="21" customHeight="1" x14ac:dyDescent="0.45">
      <c r="A101" s="151" t="s">
        <v>232</v>
      </c>
      <c r="C101" s="207">
        <v>15</v>
      </c>
      <c r="D101" s="51"/>
      <c r="E101" s="18" t="s">
        <v>29</v>
      </c>
      <c r="F101" s="51"/>
      <c r="G101" s="207">
        <v>18</v>
      </c>
      <c r="H101" s="207"/>
      <c r="I101" s="207">
        <v>394520544</v>
      </c>
      <c r="J101" s="207"/>
      <c r="K101" s="41">
        <v>2896942</v>
      </c>
      <c r="L101" s="207"/>
      <c r="M101" s="207">
        <v>391623602</v>
      </c>
      <c r="N101" s="207"/>
      <c r="O101" s="207">
        <v>394520544</v>
      </c>
      <c r="P101" s="207"/>
      <c r="Q101" s="207">
        <v>2896942</v>
      </c>
      <c r="R101" s="207"/>
      <c r="S101" s="207">
        <v>391623602</v>
      </c>
    </row>
    <row r="102" spans="1:25" ht="21" customHeight="1" x14ac:dyDescent="0.45">
      <c r="A102" s="151" t="s">
        <v>288</v>
      </c>
      <c r="C102" s="207">
        <v>18</v>
      </c>
      <c r="D102" s="51"/>
      <c r="E102" s="18" t="s">
        <v>29</v>
      </c>
      <c r="F102" s="51"/>
      <c r="G102" s="207">
        <v>18</v>
      </c>
      <c r="H102" s="207"/>
      <c r="I102" s="207">
        <v>6410958892</v>
      </c>
      <c r="J102" s="207"/>
      <c r="K102" s="41">
        <v>56407524</v>
      </c>
      <c r="L102" s="207"/>
      <c r="M102" s="207">
        <v>6354551368</v>
      </c>
      <c r="N102" s="207"/>
      <c r="O102" s="207">
        <v>6410958892</v>
      </c>
      <c r="P102" s="207"/>
      <c r="Q102" s="207">
        <v>56407524</v>
      </c>
      <c r="R102" s="207"/>
      <c r="S102" s="207">
        <v>6354551368</v>
      </c>
    </row>
    <row r="103" spans="1:25" ht="21" customHeight="1" x14ac:dyDescent="0.45">
      <c r="A103" s="151" t="s">
        <v>249</v>
      </c>
      <c r="C103" s="207">
        <v>22</v>
      </c>
      <c r="D103" s="51"/>
      <c r="E103" s="18" t="s">
        <v>29</v>
      </c>
      <c r="F103" s="51"/>
      <c r="G103" s="207">
        <v>18</v>
      </c>
      <c r="H103" s="207"/>
      <c r="I103" s="207">
        <v>905611068</v>
      </c>
      <c r="J103" s="207"/>
      <c r="K103" s="207">
        <v>9719807</v>
      </c>
      <c r="L103" s="207"/>
      <c r="M103" s="207">
        <v>895891261</v>
      </c>
      <c r="N103" s="207"/>
      <c r="O103" s="207">
        <v>905611068</v>
      </c>
      <c r="P103" s="207"/>
      <c r="Q103" s="207">
        <v>9719807</v>
      </c>
      <c r="R103" s="207"/>
      <c r="S103" s="207">
        <v>895891261</v>
      </c>
    </row>
    <row r="104" spans="1:25" ht="21" customHeight="1" x14ac:dyDescent="0.45">
      <c r="A104" s="151" t="s">
        <v>416</v>
      </c>
      <c r="C104" s="207">
        <v>23</v>
      </c>
      <c r="D104" s="51"/>
      <c r="E104" s="18" t="s">
        <v>29</v>
      </c>
      <c r="F104" s="51"/>
      <c r="G104" s="207">
        <v>18</v>
      </c>
      <c r="H104" s="207"/>
      <c r="I104" s="207">
        <v>1476603616</v>
      </c>
      <c r="J104" s="207"/>
      <c r="K104" s="41">
        <v>16560489</v>
      </c>
      <c r="L104" s="207"/>
      <c r="M104" s="207">
        <v>1460043127</v>
      </c>
      <c r="N104" s="207"/>
      <c r="O104" s="207">
        <v>1476603616</v>
      </c>
      <c r="P104" s="207"/>
      <c r="Q104" s="41">
        <v>16560489</v>
      </c>
      <c r="R104" s="207"/>
      <c r="S104" s="207">
        <v>1460043127</v>
      </c>
    </row>
    <row r="105" spans="1:25" ht="21" customHeight="1" x14ac:dyDescent="0.45">
      <c r="A105" s="151" t="s">
        <v>416</v>
      </c>
      <c r="C105" s="207">
        <v>24</v>
      </c>
      <c r="D105" s="51"/>
      <c r="E105" s="18" t="s">
        <v>29</v>
      </c>
      <c r="F105" s="51"/>
      <c r="G105" s="207">
        <v>18</v>
      </c>
      <c r="H105" s="207"/>
      <c r="I105" s="207">
        <v>4061577205</v>
      </c>
      <c r="J105" s="207"/>
      <c r="K105" s="207">
        <v>47508972</v>
      </c>
      <c r="L105" s="207"/>
      <c r="M105" s="207">
        <v>4014068233</v>
      </c>
      <c r="N105" s="207"/>
      <c r="O105" s="207">
        <v>4061577205</v>
      </c>
      <c r="P105" s="207"/>
      <c r="Q105" s="207">
        <v>47508972</v>
      </c>
      <c r="R105" s="207"/>
      <c r="S105" s="207">
        <v>4014068233</v>
      </c>
    </row>
    <row r="106" spans="1:25" ht="21" customHeight="1" x14ac:dyDescent="0.45">
      <c r="A106" s="151" t="s">
        <v>255</v>
      </c>
      <c r="C106" s="207">
        <v>24</v>
      </c>
      <c r="D106" s="51"/>
      <c r="E106" s="18" t="s">
        <v>29</v>
      </c>
      <c r="F106" s="51"/>
      <c r="G106" s="207">
        <v>18</v>
      </c>
      <c r="H106" s="207"/>
      <c r="I106" s="207">
        <v>2588350681</v>
      </c>
      <c r="J106" s="207"/>
      <c r="K106" s="207">
        <v>30276386</v>
      </c>
      <c r="L106" s="207"/>
      <c r="M106" s="207">
        <v>2558074295</v>
      </c>
      <c r="N106" s="207"/>
      <c r="O106" s="207">
        <v>2588350681</v>
      </c>
      <c r="P106" s="207"/>
      <c r="Q106" s="207">
        <v>30276386</v>
      </c>
      <c r="R106" s="207"/>
      <c r="S106" s="207">
        <v>2558074295</v>
      </c>
    </row>
    <row r="107" spans="1:25" ht="21" customHeight="1" x14ac:dyDescent="0.45">
      <c r="A107" s="151" t="s">
        <v>288</v>
      </c>
      <c r="C107" s="207">
        <v>25</v>
      </c>
      <c r="D107" s="51"/>
      <c r="E107" s="18" t="s">
        <v>29</v>
      </c>
      <c r="F107" s="51"/>
      <c r="G107" s="207">
        <v>18</v>
      </c>
      <c r="H107" s="207"/>
      <c r="I107" s="207">
        <v>4728328764</v>
      </c>
      <c r="J107" s="207"/>
      <c r="K107" s="207">
        <v>57584518</v>
      </c>
      <c r="L107" s="207"/>
      <c r="M107" s="207">
        <v>4670744246</v>
      </c>
      <c r="N107" s="207"/>
      <c r="O107" s="207">
        <v>4728328764</v>
      </c>
      <c r="P107" s="207"/>
      <c r="Q107" s="207">
        <v>57584518</v>
      </c>
      <c r="R107" s="207"/>
      <c r="S107" s="207">
        <v>4670744246</v>
      </c>
    </row>
    <row r="108" spans="1:25" ht="21" customHeight="1" x14ac:dyDescent="0.45">
      <c r="A108" s="151" t="s">
        <v>255</v>
      </c>
      <c r="C108" s="207">
        <v>25</v>
      </c>
      <c r="D108" s="51"/>
      <c r="E108" s="18" t="s">
        <v>29</v>
      </c>
      <c r="F108" s="51"/>
      <c r="G108" s="207">
        <v>18</v>
      </c>
      <c r="H108" s="207"/>
      <c r="I108" s="207">
        <v>477567120</v>
      </c>
      <c r="J108" s="207"/>
      <c r="K108" s="207">
        <v>5816108</v>
      </c>
      <c r="L108" s="207"/>
      <c r="M108" s="207">
        <v>471751012</v>
      </c>
      <c r="N108" s="207"/>
      <c r="O108" s="207">
        <v>477567120</v>
      </c>
      <c r="P108" s="207"/>
      <c r="Q108" s="207">
        <v>5816108</v>
      </c>
      <c r="R108" s="207"/>
      <c r="S108" s="207">
        <v>471751012</v>
      </c>
    </row>
    <row r="109" spans="1:25" ht="21" customHeight="1" x14ac:dyDescent="0.45">
      <c r="A109" s="151" t="s">
        <v>416</v>
      </c>
      <c r="C109" s="207">
        <v>29</v>
      </c>
      <c r="D109" s="51"/>
      <c r="E109" s="18" t="s">
        <v>29</v>
      </c>
      <c r="F109" s="51"/>
      <c r="G109" s="207">
        <v>18</v>
      </c>
      <c r="H109" s="207"/>
      <c r="I109" s="207">
        <v>970694136</v>
      </c>
      <c r="J109" s="207"/>
      <c r="K109" s="207">
        <v>13686520</v>
      </c>
      <c r="L109" s="207"/>
      <c r="M109" s="207">
        <v>957007616</v>
      </c>
      <c r="N109" s="207"/>
      <c r="O109" s="207">
        <v>970694136</v>
      </c>
      <c r="P109" s="207"/>
      <c r="Q109" s="207">
        <v>13686520</v>
      </c>
      <c r="R109" s="207"/>
      <c r="S109" s="207">
        <v>957007616</v>
      </c>
    </row>
    <row r="110" spans="1:25" ht="21" customHeight="1" x14ac:dyDescent="0.45">
      <c r="A110" s="151" t="s">
        <v>281</v>
      </c>
      <c r="C110" s="207">
        <v>30</v>
      </c>
      <c r="D110" s="51"/>
      <c r="E110" s="18" t="s">
        <v>29</v>
      </c>
      <c r="F110" s="51"/>
      <c r="G110" s="207">
        <v>16</v>
      </c>
      <c r="H110" s="207"/>
      <c r="I110" s="207">
        <v>127123287</v>
      </c>
      <c r="J110" s="207"/>
      <c r="K110" s="207">
        <v>1650059</v>
      </c>
      <c r="L110" s="207"/>
      <c r="M110" s="207">
        <v>125473228</v>
      </c>
      <c r="N110" s="207"/>
      <c r="O110" s="207">
        <v>127123287</v>
      </c>
      <c r="P110" s="207"/>
      <c r="Q110" s="207">
        <v>1650059</v>
      </c>
      <c r="R110" s="207"/>
      <c r="S110" s="207">
        <v>125473228</v>
      </c>
    </row>
    <row r="111" spans="1:25" s="48" customFormat="1" ht="21" customHeight="1" x14ac:dyDescent="0.55000000000000004">
      <c r="A111" s="147"/>
      <c r="C111" s="187"/>
      <c r="E111" s="187"/>
      <c r="G111" s="187"/>
      <c r="I111" s="55">
        <f>SUM(I89:I110)</f>
        <v>212684148305</v>
      </c>
      <c r="K111" s="159">
        <f t="shared" ref="K111:R111" si="4">SUM(K89:K110)</f>
        <v>297398083</v>
      </c>
      <c r="L111" s="48">
        <f t="shared" si="4"/>
        <v>0</v>
      </c>
      <c r="M111" s="159">
        <f t="shared" si="4"/>
        <v>212386750222</v>
      </c>
      <c r="N111" s="159">
        <f t="shared" si="4"/>
        <v>0</v>
      </c>
      <c r="O111" s="159">
        <f t="shared" si="4"/>
        <v>1334596293958</v>
      </c>
      <c r="P111" s="159">
        <f t="shared" si="4"/>
        <v>0</v>
      </c>
      <c r="Q111" s="159">
        <f t="shared" si="4"/>
        <v>686471069</v>
      </c>
      <c r="R111" s="159">
        <f t="shared" si="4"/>
        <v>0</v>
      </c>
      <c r="S111" s="159">
        <f>SUM(S89:S110)</f>
        <v>1333909822889</v>
      </c>
      <c r="Y111" s="189"/>
    </row>
    <row r="112" spans="1:25" ht="21" customHeight="1" x14ac:dyDescent="0.45">
      <c r="A112" s="251"/>
      <c r="B112" s="251"/>
      <c r="C112" s="251"/>
      <c r="D112" s="251"/>
      <c r="E112" s="251"/>
      <c r="F112" s="251"/>
      <c r="G112" s="251"/>
      <c r="H112" s="251"/>
      <c r="I112" s="251"/>
      <c r="J112" s="251"/>
      <c r="K112" s="251"/>
      <c r="L112" s="251"/>
      <c r="M112" s="251"/>
      <c r="N112" s="251"/>
      <c r="O112" s="252"/>
      <c r="P112" s="251"/>
      <c r="Q112" s="251"/>
      <c r="R112" s="251"/>
      <c r="S112" s="252"/>
    </row>
    <row r="113" spans="1:19" ht="21" customHeight="1" x14ac:dyDescent="0.45">
      <c r="A113" s="249"/>
      <c r="B113" s="249"/>
      <c r="C113" s="249"/>
      <c r="D113" s="249"/>
      <c r="E113" s="249"/>
      <c r="F113" s="249"/>
      <c r="G113" s="249"/>
      <c r="H113" s="249"/>
      <c r="I113" s="249"/>
      <c r="J113" s="249"/>
      <c r="K113" s="249"/>
      <c r="L113" s="249"/>
      <c r="M113" s="249"/>
      <c r="N113" s="249"/>
      <c r="O113" s="252"/>
      <c r="P113" s="249"/>
      <c r="Q113" s="249"/>
      <c r="R113" s="249"/>
      <c r="S113" s="253"/>
    </row>
    <row r="114" spans="1:19" ht="21" customHeight="1" x14ac:dyDescent="0.55000000000000004">
      <c r="A114" s="149"/>
      <c r="B114" s="246"/>
      <c r="C114" s="246"/>
      <c r="D114" s="246"/>
      <c r="E114" s="246"/>
      <c r="F114" s="246"/>
      <c r="G114" s="246"/>
      <c r="H114" s="246"/>
      <c r="I114" s="190"/>
      <c r="J114" s="246"/>
      <c r="K114" s="191"/>
      <c r="L114" s="247"/>
      <c r="M114" s="191"/>
      <c r="N114" s="246"/>
      <c r="O114" s="253"/>
      <c r="P114" s="246"/>
      <c r="Q114" s="191"/>
      <c r="R114" s="246"/>
      <c r="S114" s="249"/>
    </row>
    <row r="115" spans="1:19" ht="21" customHeight="1" x14ac:dyDescent="0.55000000000000004">
      <c r="A115" s="151"/>
      <c r="C115" s="207"/>
      <c r="D115" s="51"/>
      <c r="E115" s="18"/>
      <c r="F115" s="51"/>
      <c r="G115" s="207"/>
      <c r="H115" s="207"/>
      <c r="I115" s="207"/>
      <c r="J115" s="207"/>
      <c r="K115" s="207"/>
      <c r="L115" s="207"/>
      <c r="M115" s="207"/>
      <c r="N115" s="207"/>
      <c r="O115" s="252"/>
      <c r="P115" s="207"/>
      <c r="Q115" s="41"/>
      <c r="R115" s="207"/>
      <c r="S115" s="191"/>
    </row>
    <row r="116" spans="1:19" ht="21" customHeight="1" x14ac:dyDescent="0.45">
      <c r="A116" s="151"/>
      <c r="C116" s="207"/>
      <c r="D116" s="51"/>
      <c r="E116" s="18"/>
      <c r="F116" s="51"/>
      <c r="G116" s="207"/>
      <c r="H116" s="207"/>
      <c r="I116" s="207"/>
      <c r="J116" s="207"/>
      <c r="K116" s="207"/>
      <c r="L116" s="207"/>
      <c r="M116" s="207"/>
      <c r="N116" s="207"/>
      <c r="O116" s="207"/>
      <c r="P116" s="207"/>
      <c r="Q116" s="207"/>
      <c r="R116" s="207"/>
      <c r="S116" s="207"/>
    </row>
    <row r="117" spans="1:19" ht="21" customHeight="1" x14ac:dyDescent="0.45">
      <c r="A117" s="151"/>
      <c r="C117" s="207"/>
      <c r="D117" s="51"/>
      <c r="E117" s="18"/>
      <c r="F117" s="51"/>
      <c r="G117" s="207"/>
      <c r="H117" s="207"/>
      <c r="I117" s="207"/>
      <c r="J117" s="207"/>
      <c r="K117" s="207"/>
      <c r="L117" s="207"/>
      <c r="M117" s="207"/>
      <c r="N117" s="207"/>
      <c r="O117" s="207"/>
      <c r="P117" s="207"/>
      <c r="Q117" s="207"/>
      <c r="R117" s="207"/>
      <c r="S117" s="207"/>
    </row>
    <row r="118" spans="1:19" ht="21" customHeight="1" x14ac:dyDescent="0.45">
      <c r="A118" s="151"/>
      <c r="C118" s="207"/>
      <c r="D118" s="51"/>
      <c r="E118" s="18"/>
      <c r="F118" s="51"/>
      <c r="G118" s="207"/>
      <c r="H118" s="207"/>
      <c r="I118" s="207"/>
      <c r="J118" s="207"/>
      <c r="K118" s="207"/>
      <c r="L118" s="207"/>
      <c r="M118" s="207"/>
      <c r="N118" s="207"/>
      <c r="O118" s="207"/>
      <c r="P118" s="207"/>
      <c r="Q118" s="41"/>
      <c r="R118" s="207"/>
      <c r="S118" s="207"/>
    </row>
    <row r="119" spans="1:19" ht="21" customHeight="1" x14ac:dyDescent="0.45">
      <c r="A119" s="151"/>
      <c r="C119" s="207"/>
      <c r="D119" s="51"/>
      <c r="E119" s="18"/>
      <c r="F119" s="51"/>
      <c r="G119" s="207"/>
      <c r="H119" s="207"/>
      <c r="I119" s="207"/>
      <c r="J119" s="207"/>
      <c r="K119" s="207"/>
      <c r="L119" s="207"/>
      <c r="M119" s="207"/>
      <c r="N119" s="207"/>
      <c r="O119" s="207"/>
      <c r="P119" s="207"/>
      <c r="Q119" s="41"/>
      <c r="R119" s="207"/>
      <c r="S119" s="207"/>
    </row>
    <row r="120" spans="1:19" ht="21" customHeight="1" x14ac:dyDescent="0.45">
      <c r="A120" s="151"/>
      <c r="C120" s="207"/>
      <c r="D120" s="51"/>
      <c r="E120" s="18"/>
      <c r="F120" s="51"/>
      <c r="G120" s="207"/>
      <c r="H120" s="207"/>
      <c r="I120" s="207"/>
      <c r="J120" s="207"/>
      <c r="K120" s="207"/>
      <c r="L120" s="207"/>
      <c r="M120" s="207"/>
      <c r="N120" s="207"/>
      <c r="O120" s="207"/>
      <c r="P120" s="207"/>
      <c r="Q120" s="41"/>
      <c r="R120" s="207"/>
      <c r="S120" s="207"/>
    </row>
    <row r="121" spans="1:19" ht="21" customHeight="1" x14ac:dyDescent="0.45">
      <c r="A121" s="151"/>
      <c r="C121" s="207"/>
      <c r="D121" s="51"/>
      <c r="E121" s="18"/>
      <c r="F121" s="51"/>
      <c r="G121" s="207"/>
      <c r="H121" s="207"/>
      <c r="I121" s="207"/>
      <c r="J121" s="207"/>
      <c r="K121" s="207"/>
      <c r="L121" s="207"/>
      <c r="M121" s="207"/>
      <c r="N121" s="207"/>
      <c r="O121" s="207"/>
      <c r="P121" s="207"/>
      <c r="Q121" s="41"/>
      <c r="R121" s="207"/>
      <c r="S121" s="207"/>
    </row>
    <row r="122" spans="1:19" ht="21" customHeight="1" x14ac:dyDescent="0.45">
      <c r="A122" s="151"/>
      <c r="C122" s="207"/>
      <c r="D122" s="51"/>
      <c r="E122" s="18"/>
      <c r="F122" s="51"/>
      <c r="G122" s="207"/>
      <c r="H122" s="207"/>
      <c r="I122" s="207"/>
      <c r="J122" s="207"/>
      <c r="K122" s="41"/>
      <c r="L122" s="207"/>
      <c r="M122" s="207"/>
      <c r="N122" s="207"/>
      <c r="O122" s="207"/>
      <c r="P122" s="207"/>
      <c r="Q122" s="207"/>
      <c r="R122" s="207"/>
      <c r="S122" s="207"/>
    </row>
    <row r="123" spans="1:19" ht="21" customHeight="1" x14ac:dyDescent="0.45">
      <c r="A123" s="151"/>
      <c r="C123" s="207"/>
      <c r="D123" s="51"/>
      <c r="E123" s="18"/>
      <c r="F123" s="51"/>
      <c r="G123" s="207"/>
      <c r="H123" s="207"/>
      <c r="I123" s="207"/>
      <c r="J123" s="207"/>
      <c r="K123" s="207"/>
      <c r="L123" s="207"/>
      <c r="M123" s="207"/>
      <c r="N123" s="207"/>
      <c r="O123" s="207"/>
      <c r="P123" s="207"/>
      <c r="Q123" s="41"/>
      <c r="R123" s="207"/>
      <c r="S123" s="207"/>
    </row>
    <row r="124" spans="1:19" ht="21" customHeight="1" x14ac:dyDescent="0.45">
      <c r="A124" s="151"/>
      <c r="C124" s="207"/>
      <c r="D124" s="51"/>
      <c r="E124" s="18"/>
      <c r="F124" s="51"/>
      <c r="G124" s="207"/>
      <c r="H124" s="207"/>
      <c r="I124" s="207"/>
      <c r="J124" s="207"/>
      <c r="K124" s="207"/>
      <c r="L124" s="207"/>
      <c r="M124" s="207"/>
      <c r="N124" s="207"/>
      <c r="O124" s="207"/>
      <c r="P124" s="207"/>
      <c r="Q124" s="41"/>
      <c r="R124" s="207"/>
      <c r="S124" s="207"/>
    </row>
    <row r="125" spans="1:19" ht="21" customHeight="1" x14ac:dyDescent="0.45">
      <c r="A125" s="151"/>
      <c r="C125" s="207"/>
      <c r="D125" s="51"/>
      <c r="E125" s="18"/>
      <c r="F125" s="51"/>
      <c r="G125" s="207"/>
      <c r="H125" s="207"/>
      <c r="I125" s="207"/>
      <c r="J125" s="207"/>
      <c r="K125" s="207"/>
      <c r="L125" s="207"/>
      <c r="M125" s="207"/>
      <c r="N125" s="207"/>
      <c r="O125" s="207"/>
      <c r="P125" s="207"/>
      <c r="Q125" s="41"/>
      <c r="R125" s="207"/>
      <c r="S125" s="207"/>
    </row>
    <row r="126" spans="1:19" ht="21" customHeight="1" x14ac:dyDescent="0.45">
      <c r="A126" s="151"/>
      <c r="C126" s="207"/>
      <c r="D126" s="51"/>
      <c r="E126" s="18"/>
      <c r="F126" s="51"/>
      <c r="G126" s="207"/>
      <c r="H126" s="207"/>
      <c r="I126" s="207"/>
      <c r="J126" s="207"/>
      <c r="K126" s="41"/>
      <c r="L126" s="207"/>
      <c r="M126" s="207"/>
      <c r="N126" s="207"/>
      <c r="O126" s="207"/>
      <c r="P126" s="207"/>
      <c r="Q126" s="207"/>
      <c r="R126" s="207"/>
      <c r="S126" s="207"/>
    </row>
    <row r="127" spans="1:19" ht="21" customHeight="1" x14ac:dyDescent="0.45">
      <c r="A127" s="151"/>
      <c r="C127" s="207"/>
      <c r="D127" s="51"/>
      <c r="E127" s="18"/>
      <c r="F127" s="51"/>
      <c r="G127" s="207"/>
      <c r="H127" s="207"/>
      <c r="I127" s="207"/>
      <c r="J127" s="207"/>
      <c r="K127" s="41"/>
      <c r="L127" s="207"/>
      <c r="M127" s="207"/>
      <c r="N127" s="207"/>
      <c r="O127" s="207"/>
      <c r="P127" s="207"/>
      <c r="Q127" s="207"/>
      <c r="R127" s="207"/>
      <c r="S127" s="207"/>
    </row>
    <row r="128" spans="1:19" ht="21" customHeight="1" x14ac:dyDescent="0.45">
      <c r="O128" s="207"/>
      <c r="S128" s="207"/>
    </row>
  </sheetData>
  <mergeCells count="19">
    <mergeCell ref="O6"/>
    <mergeCell ref="A3:S3"/>
    <mergeCell ref="A2:S2"/>
    <mergeCell ref="A1:S1"/>
    <mergeCell ref="A6"/>
    <mergeCell ref="G6"/>
    <mergeCell ref="A5:G5"/>
    <mergeCell ref="S6"/>
    <mergeCell ref="O5:S5"/>
    <mergeCell ref="I6"/>
    <mergeCell ref="A4:H4"/>
    <mergeCell ref="M6"/>
    <mergeCell ref="I5:M5"/>
    <mergeCell ref="A86:S86"/>
    <mergeCell ref="A87:S87"/>
    <mergeCell ref="A88:S88"/>
    <mergeCell ref="A44:S44"/>
    <mergeCell ref="A45:S45"/>
    <mergeCell ref="A46:S46"/>
  </mergeCells>
  <printOptions horizontalCentered="1"/>
  <pageMargins left="0" right="0" top="0.39370078740157499" bottom="0.74803149606299202" header="0" footer="0.196850393700787"/>
  <pageSetup paperSize="9" scale="60" firstPageNumber="18" orientation="landscape" useFirstPageNumber="1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0000"/>
  </sheetPr>
  <dimension ref="A1:AA72"/>
  <sheetViews>
    <sheetView rightToLeft="1" tabSelected="1" view="pageBreakPreview" zoomScale="70" zoomScaleNormal="70" zoomScaleSheetLayoutView="70" zoomScalePageLayoutView="60" workbookViewId="0">
      <pane xSplit="1" topLeftCell="B1" activePane="topRight" state="frozen"/>
      <selection activeCell="Q27" sqref="Q27"/>
      <selection pane="topRight" activeCell="Q27" sqref="Q27"/>
    </sheetView>
  </sheetViews>
  <sheetFormatPr defaultColWidth="9.140625" defaultRowHeight="15.75" x14ac:dyDescent="0.4"/>
  <cols>
    <col min="1" max="1" width="20.85546875" style="2" customWidth="1"/>
    <col min="2" max="2" width="1" style="2" customWidth="1"/>
    <col min="3" max="3" width="10.85546875" style="2" customWidth="1"/>
    <col min="4" max="4" width="1" style="2" customWidth="1"/>
    <col min="5" max="5" width="13.42578125" style="2" customWidth="1"/>
    <col min="6" max="6" width="1" style="2" customWidth="1"/>
    <col min="7" max="7" width="8.5703125" style="2" bestFit="1" customWidth="1"/>
    <col min="8" max="8" width="1" style="2" customWidth="1"/>
    <col min="9" max="9" width="17.85546875" style="2" customWidth="1"/>
    <col min="10" max="10" width="1" style="2" customWidth="1"/>
    <col min="11" max="11" width="15.5703125" style="2" customWidth="1"/>
    <col min="12" max="12" width="1" style="2" customWidth="1"/>
    <col min="13" max="13" width="20.7109375" style="2" customWidth="1"/>
    <col min="14" max="14" width="1" style="2" customWidth="1"/>
    <col min="15" max="15" width="16.7109375" style="97" customWidth="1"/>
    <col min="16" max="16" width="1" style="2" customWidth="1"/>
    <col min="17" max="17" width="17" style="2" bestFit="1" customWidth="1"/>
    <col min="18" max="18" width="1" style="2" customWidth="1"/>
    <col min="19" max="19" width="17.140625" style="2" bestFit="1" customWidth="1"/>
    <col min="20" max="20" width="2.5703125" style="2" customWidth="1"/>
    <col min="21" max="21" width="13" style="2" customWidth="1"/>
    <col min="22" max="22" width="9.140625" style="2"/>
    <col min="23" max="23" width="3.28515625" style="2" customWidth="1"/>
    <col min="24" max="24" width="1.85546875" style="2" hidden="1" customWidth="1"/>
    <col min="25" max="25" width="9.140625" style="2"/>
    <col min="26" max="26" width="17.28515625" style="2" bestFit="1" customWidth="1"/>
    <col min="27" max="27" width="9.42578125" style="2" bestFit="1" customWidth="1"/>
    <col min="28" max="29" width="9.140625" style="2"/>
    <col min="30" max="30" width="0" style="2" hidden="1" customWidth="1"/>
    <col min="31" max="16384" width="9.140625" style="2"/>
  </cols>
  <sheetData>
    <row r="1" spans="1:26" x14ac:dyDescent="0.4">
      <c r="A1" s="278" t="str">
        <f>'سرمایه‌گذاری در سهام '!A1:U1</f>
        <v>صندوق سرمایه‌گذاری آوای فردای زاگرس</v>
      </c>
      <c r="B1" s="278"/>
      <c r="C1" s="278"/>
      <c r="D1" s="278"/>
      <c r="E1" s="278"/>
      <c r="F1" s="278"/>
      <c r="G1" s="278"/>
      <c r="H1" s="278"/>
      <c r="I1" s="278"/>
      <c r="J1" s="278"/>
      <c r="K1" s="278"/>
      <c r="L1" s="278"/>
      <c r="M1" s="278"/>
      <c r="N1" s="278"/>
      <c r="O1" s="278"/>
      <c r="P1" s="278"/>
      <c r="Q1" s="278"/>
      <c r="R1" s="278"/>
      <c r="S1" s="278"/>
    </row>
    <row r="2" spans="1:26" x14ac:dyDescent="0.4">
      <c r="A2" s="277" t="s">
        <v>437</v>
      </c>
      <c r="B2" s="277"/>
      <c r="C2" s="277"/>
      <c r="D2" s="277"/>
      <c r="E2" s="277"/>
      <c r="F2" s="277"/>
      <c r="G2" s="277"/>
      <c r="H2" s="277"/>
      <c r="I2" s="277"/>
      <c r="J2" s="277"/>
      <c r="K2" s="277"/>
      <c r="L2" s="277"/>
      <c r="M2" s="277"/>
      <c r="N2" s="277"/>
      <c r="O2" s="277"/>
      <c r="P2" s="277"/>
      <c r="Q2" s="277"/>
      <c r="R2" s="277"/>
      <c r="S2" s="277"/>
    </row>
    <row r="3" spans="1:26" x14ac:dyDescent="0.4">
      <c r="A3" s="277" t="str">
        <f>سهام!A3</f>
        <v>برای ماه منتهی به 1401/05/31</v>
      </c>
      <c r="B3" s="277"/>
      <c r="C3" s="277"/>
      <c r="D3" s="277"/>
      <c r="E3" s="277"/>
      <c r="F3" s="277"/>
      <c r="G3" s="277"/>
      <c r="H3" s="277"/>
      <c r="I3" s="277"/>
      <c r="J3" s="277"/>
      <c r="K3" s="277"/>
      <c r="L3" s="277"/>
      <c r="M3" s="277"/>
      <c r="N3" s="277"/>
      <c r="O3" s="277"/>
      <c r="P3" s="277"/>
      <c r="Q3" s="277"/>
      <c r="R3" s="277"/>
      <c r="S3" s="277"/>
    </row>
    <row r="4" spans="1:26" x14ac:dyDescent="0.4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3"/>
      <c r="P4" s="32"/>
      <c r="Q4" s="32"/>
      <c r="R4" s="32"/>
      <c r="S4" s="32"/>
    </row>
    <row r="5" spans="1:26" ht="20.25" x14ac:dyDescent="0.4">
      <c r="A5" s="282" t="s">
        <v>58</v>
      </c>
      <c r="B5" s="282"/>
      <c r="C5" s="282"/>
      <c r="D5" s="282"/>
      <c r="E5" s="282"/>
      <c r="F5" s="282"/>
      <c r="G5" s="282"/>
      <c r="H5" s="282"/>
      <c r="I5" s="282"/>
      <c r="J5" s="282"/>
      <c r="K5" s="282"/>
      <c r="L5" s="282"/>
      <c r="M5" s="282"/>
      <c r="N5" s="282"/>
      <c r="O5" s="282"/>
      <c r="P5" s="282"/>
      <c r="Q5" s="282"/>
    </row>
    <row r="6" spans="1:26" x14ac:dyDescent="0.4">
      <c r="A6" s="8" t="s">
        <v>1</v>
      </c>
      <c r="C6" s="279" t="str">
        <f>سهام!C6</f>
        <v>1401/04/31</v>
      </c>
      <c r="D6" s="279"/>
      <c r="E6" s="279"/>
      <c r="F6" s="279"/>
      <c r="G6" s="279"/>
      <c r="I6" s="279" t="s">
        <v>44</v>
      </c>
      <c r="J6" s="279" t="s">
        <v>44</v>
      </c>
      <c r="K6" s="279" t="s">
        <v>44</v>
      </c>
      <c r="L6" s="279" t="s">
        <v>44</v>
      </c>
      <c r="M6" s="279" t="s">
        <v>44</v>
      </c>
      <c r="O6" s="279" t="str">
        <f>سهام!Q6</f>
        <v>1401/05/31</v>
      </c>
      <c r="P6" s="279" t="s">
        <v>45</v>
      </c>
      <c r="Q6" s="279"/>
      <c r="R6" s="279" t="s">
        <v>45</v>
      </c>
      <c r="S6" s="279" t="s">
        <v>45</v>
      </c>
      <c r="Z6" s="87"/>
    </row>
    <row r="7" spans="1:26" ht="48" customHeight="1" x14ac:dyDescent="0.4">
      <c r="A7" s="34" t="s">
        <v>1</v>
      </c>
      <c r="C7" s="34" t="s">
        <v>87</v>
      </c>
      <c r="E7" s="35" t="s">
        <v>50</v>
      </c>
      <c r="F7" s="88"/>
      <c r="G7" s="35" t="s">
        <v>51</v>
      </c>
      <c r="H7" s="88"/>
      <c r="I7" s="280" t="s">
        <v>52</v>
      </c>
      <c r="J7" s="88"/>
      <c r="K7" s="280" t="s">
        <v>48</v>
      </c>
      <c r="L7" s="88"/>
      <c r="M7" s="280" t="s">
        <v>53</v>
      </c>
      <c r="N7" s="88"/>
      <c r="O7" s="281" t="s">
        <v>52</v>
      </c>
      <c r="P7" s="88"/>
      <c r="Q7" s="280" t="s">
        <v>48</v>
      </c>
      <c r="R7" s="88"/>
      <c r="S7" s="280" t="s">
        <v>53</v>
      </c>
      <c r="X7" s="2">
        <v>8</v>
      </c>
      <c r="Z7" s="87"/>
    </row>
    <row r="8" spans="1:26" ht="21" customHeight="1" x14ac:dyDescent="0.4">
      <c r="A8" s="244" t="s">
        <v>179</v>
      </c>
      <c r="C8" s="2" t="s">
        <v>324</v>
      </c>
      <c r="E8" s="87">
        <v>3000000</v>
      </c>
      <c r="F8" s="87"/>
      <c r="G8" s="87">
        <v>400</v>
      </c>
      <c r="H8" s="87"/>
      <c r="I8" s="91">
        <v>0</v>
      </c>
      <c r="J8" s="90"/>
      <c r="K8" s="90">
        <v>0</v>
      </c>
      <c r="L8" s="90"/>
      <c r="M8" s="90">
        <v>0</v>
      </c>
      <c r="N8" s="90"/>
      <c r="O8" s="87">
        <v>1200000000</v>
      </c>
      <c r="Q8" s="2">
        <v>0</v>
      </c>
      <c r="S8" s="87">
        <v>1200000000</v>
      </c>
      <c r="Z8" s="87"/>
    </row>
    <row r="9" spans="1:26" ht="21" customHeight="1" x14ac:dyDescent="0.4">
      <c r="A9" s="244" t="s">
        <v>191</v>
      </c>
      <c r="C9" s="2" t="s">
        <v>379</v>
      </c>
      <c r="E9" s="87">
        <v>125000000</v>
      </c>
      <c r="F9" s="87"/>
      <c r="G9" s="87">
        <v>79</v>
      </c>
      <c r="H9" s="87"/>
      <c r="I9" s="91">
        <v>0</v>
      </c>
      <c r="J9" s="90"/>
      <c r="K9" s="245">
        <v>0</v>
      </c>
      <c r="L9" s="245"/>
      <c r="M9" s="245">
        <v>0</v>
      </c>
      <c r="N9" s="90"/>
      <c r="O9" s="87">
        <v>9875000000</v>
      </c>
      <c r="Q9" s="2">
        <v>778785489</v>
      </c>
      <c r="S9" s="87">
        <v>9096214511</v>
      </c>
      <c r="Z9" s="87"/>
    </row>
    <row r="10" spans="1:26" ht="21" customHeight="1" x14ac:dyDescent="0.4">
      <c r="A10" s="244" t="s">
        <v>181</v>
      </c>
      <c r="C10" s="2" t="s">
        <v>380</v>
      </c>
      <c r="E10" s="87">
        <v>899899</v>
      </c>
      <c r="F10" s="87"/>
      <c r="G10" s="87">
        <v>32</v>
      </c>
      <c r="H10" s="87"/>
      <c r="I10" s="90">
        <v>0</v>
      </c>
      <c r="J10" s="90"/>
      <c r="K10" s="245">
        <v>0</v>
      </c>
      <c r="L10" s="245"/>
      <c r="M10" s="245">
        <v>0</v>
      </c>
      <c r="N10" s="90"/>
      <c r="O10" s="91">
        <v>28796768</v>
      </c>
      <c r="P10" s="90"/>
      <c r="Q10" s="90">
        <v>2715328</v>
      </c>
      <c r="R10" s="90"/>
      <c r="S10" s="90">
        <v>26081440</v>
      </c>
      <c r="Z10" s="87"/>
    </row>
    <row r="11" spans="1:26" ht="21" customHeight="1" x14ac:dyDescent="0.4">
      <c r="A11" s="244" t="s">
        <v>159</v>
      </c>
      <c r="C11" s="2" t="s">
        <v>381</v>
      </c>
      <c r="E11" s="87">
        <v>21600000</v>
      </c>
      <c r="F11" s="87"/>
      <c r="G11" s="87">
        <v>63</v>
      </c>
      <c r="H11" s="87"/>
      <c r="I11" s="90">
        <v>0</v>
      </c>
      <c r="J11" s="90"/>
      <c r="K11" s="245">
        <v>0</v>
      </c>
      <c r="L11" s="245"/>
      <c r="M11" s="245">
        <v>0</v>
      </c>
      <c r="N11" s="90"/>
      <c r="O11" s="91">
        <v>1360800000</v>
      </c>
      <c r="P11" s="90"/>
      <c r="Q11" s="90">
        <v>0</v>
      </c>
      <c r="R11" s="90"/>
      <c r="S11" s="90">
        <v>1360800000</v>
      </c>
      <c r="Z11" s="87"/>
    </row>
    <row r="12" spans="1:26" ht="21" customHeight="1" x14ac:dyDescent="0.4">
      <c r="A12" s="244" t="s">
        <v>114</v>
      </c>
      <c r="C12" s="2" t="s">
        <v>381</v>
      </c>
      <c r="E12" s="87">
        <v>1000000</v>
      </c>
      <c r="F12" s="87"/>
      <c r="G12" s="87">
        <v>2400</v>
      </c>
      <c r="H12" s="87"/>
      <c r="I12" s="90">
        <v>2400000000</v>
      </c>
      <c r="J12" s="90"/>
      <c r="K12" s="245">
        <v>3283174</v>
      </c>
      <c r="L12" s="245"/>
      <c r="M12" s="245">
        <v>2396716826</v>
      </c>
      <c r="N12" s="90"/>
      <c r="O12" s="91">
        <v>2400000000</v>
      </c>
      <c r="P12" s="90"/>
      <c r="Q12" s="90">
        <v>3283174</v>
      </c>
      <c r="R12" s="90"/>
      <c r="S12" s="90">
        <v>2396716826</v>
      </c>
      <c r="Z12" s="87"/>
    </row>
    <row r="13" spans="1:26" ht="21" customHeight="1" x14ac:dyDescent="0.4">
      <c r="A13" s="244" t="s">
        <v>331</v>
      </c>
      <c r="C13" s="2" t="s">
        <v>99</v>
      </c>
      <c r="E13" s="87">
        <v>5000000</v>
      </c>
      <c r="F13" s="87"/>
      <c r="G13" s="87">
        <v>1500</v>
      </c>
      <c r="H13" s="87"/>
      <c r="I13" s="90">
        <v>7500000000</v>
      </c>
      <c r="J13" s="90"/>
      <c r="K13" s="245">
        <v>111336032</v>
      </c>
      <c r="L13" s="245"/>
      <c r="M13" s="245">
        <v>7388663968</v>
      </c>
      <c r="N13" s="90"/>
      <c r="O13" s="91">
        <v>7500000000</v>
      </c>
      <c r="P13" s="90"/>
      <c r="Q13" s="90">
        <v>111336032</v>
      </c>
      <c r="R13" s="90"/>
      <c r="S13" s="90">
        <v>7388663968</v>
      </c>
      <c r="Z13" s="87"/>
    </row>
    <row r="14" spans="1:26" ht="21" customHeight="1" x14ac:dyDescent="0.4">
      <c r="A14" s="244" t="s">
        <v>356</v>
      </c>
      <c r="C14" s="2" t="s">
        <v>376</v>
      </c>
      <c r="E14" s="87">
        <v>854656</v>
      </c>
      <c r="F14" s="87"/>
      <c r="G14" s="87">
        <v>700</v>
      </c>
      <c r="H14" s="87"/>
      <c r="I14" s="90">
        <v>0</v>
      </c>
      <c r="J14" s="90"/>
      <c r="K14" s="245">
        <v>0</v>
      </c>
      <c r="L14" s="245"/>
      <c r="M14" s="245">
        <v>0</v>
      </c>
      <c r="N14" s="90"/>
      <c r="O14" s="91">
        <v>598259200</v>
      </c>
      <c r="P14" s="90"/>
      <c r="Q14" s="90">
        <v>72712610</v>
      </c>
      <c r="R14" s="90"/>
      <c r="S14" s="90">
        <v>525546590</v>
      </c>
      <c r="Z14" s="87"/>
    </row>
    <row r="15" spans="1:26" ht="21" customHeight="1" x14ac:dyDescent="0.4">
      <c r="A15" s="244" t="s">
        <v>163</v>
      </c>
      <c r="C15" s="2" t="s">
        <v>381</v>
      </c>
      <c r="E15" s="87">
        <v>6787584</v>
      </c>
      <c r="F15" s="87"/>
      <c r="G15" s="87">
        <v>5850</v>
      </c>
      <c r="H15" s="87"/>
      <c r="I15" s="90">
        <v>0</v>
      </c>
      <c r="J15" s="90"/>
      <c r="K15" s="245">
        <v>0</v>
      </c>
      <c r="L15" s="245"/>
      <c r="M15" s="245">
        <v>0</v>
      </c>
      <c r="N15" s="90"/>
      <c r="O15" s="91">
        <v>39707366400</v>
      </c>
      <c r="P15" s="90"/>
      <c r="Q15" s="90">
        <v>1989243470</v>
      </c>
      <c r="R15" s="90"/>
      <c r="S15" s="90">
        <v>37718122930</v>
      </c>
      <c r="Z15" s="87"/>
    </row>
    <row r="16" spans="1:26" ht="21" customHeight="1" x14ac:dyDescent="0.4">
      <c r="A16" s="244" t="s">
        <v>333</v>
      </c>
      <c r="C16" s="2" t="s">
        <v>381</v>
      </c>
      <c r="E16" s="87">
        <v>33000000</v>
      </c>
      <c r="F16" s="87"/>
      <c r="G16" s="87">
        <v>650</v>
      </c>
      <c r="H16" s="87"/>
      <c r="I16" s="90">
        <v>0</v>
      </c>
      <c r="J16" s="90"/>
      <c r="K16" s="245">
        <v>0</v>
      </c>
      <c r="L16" s="245"/>
      <c r="M16" s="245">
        <v>0</v>
      </c>
      <c r="N16" s="90"/>
      <c r="O16" s="91">
        <v>21450000000</v>
      </c>
      <c r="P16" s="90"/>
      <c r="Q16" s="90">
        <v>0</v>
      </c>
      <c r="R16" s="90"/>
      <c r="S16" s="90">
        <v>21450000000</v>
      </c>
      <c r="Z16" s="87"/>
    </row>
    <row r="17" spans="1:27" ht="21" customHeight="1" x14ac:dyDescent="0.4">
      <c r="A17" s="244" t="s">
        <v>104</v>
      </c>
      <c r="C17" s="2" t="s">
        <v>428</v>
      </c>
      <c r="E17" s="87">
        <v>15400000</v>
      </c>
      <c r="F17" s="87"/>
      <c r="G17" s="87">
        <v>1700</v>
      </c>
      <c r="H17" s="87"/>
      <c r="I17" s="90">
        <v>26180000000</v>
      </c>
      <c r="J17" s="90"/>
      <c r="K17" s="245">
        <v>1376106424</v>
      </c>
      <c r="L17" s="245"/>
      <c r="M17" s="245">
        <v>24803893576</v>
      </c>
      <c r="N17" s="90"/>
      <c r="O17" s="91">
        <v>26180000000</v>
      </c>
      <c r="P17" s="90"/>
      <c r="Q17" s="90">
        <v>1376106424</v>
      </c>
      <c r="R17" s="90"/>
      <c r="S17" s="90">
        <v>24803893576</v>
      </c>
      <c r="Z17" s="87"/>
    </row>
    <row r="18" spans="1:27" ht="21" customHeight="1" x14ac:dyDescent="0.4">
      <c r="A18" s="244" t="s">
        <v>180</v>
      </c>
      <c r="C18" s="2" t="s">
        <v>352</v>
      </c>
      <c r="E18" s="87">
        <v>885810</v>
      </c>
      <c r="F18" s="87"/>
      <c r="G18" s="87">
        <v>2180</v>
      </c>
      <c r="H18" s="87"/>
      <c r="I18" s="90">
        <v>0</v>
      </c>
      <c r="J18" s="90"/>
      <c r="K18" s="245">
        <v>0</v>
      </c>
      <c r="L18" s="245"/>
      <c r="M18" s="245">
        <v>0</v>
      </c>
      <c r="N18" s="90"/>
      <c r="O18" s="91">
        <v>1931065800</v>
      </c>
      <c r="P18" s="90"/>
      <c r="Q18" s="90">
        <v>0</v>
      </c>
      <c r="R18" s="90"/>
      <c r="S18" s="90">
        <v>1931065800</v>
      </c>
      <c r="Z18" s="87"/>
    </row>
    <row r="19" spans="1:27" ht="21" customHeight="1" x14ac:dyDescent="0.4">
      <c r="A19" s="244" t="s">
        <v>164</v>
      </c>
      <c r="C19" s="2" t="s">
        <v>429</v>
      </c>
      <c r="E19" s="87">
        <v>3211526</v>
      </c>
      <c r="F19" s="87"/>
      <c r="G19" s="87">
        <v>1850</v>
      </c>
      <c r="H19" s="87"/>
      <c r="I19" s="90">
        <v>5941323100</v>
      </c>
      <c r="J19" s="90"/>
      <c r="K19" s="245">
        <v>304980198</v>
      </c>
      <c r="L19" s="245"/>
      <c r="M19" s="245">
        <v>5636342902</v>
      </c>
      <c r="N19" s="90"/>
      <c r="O19" s="91">
        <v>5941323100</v>
      </c>
      <c r="P19" s="90"/>
      <c r="Q19" s="90">
        <v>304980198</v>
      </c>
      <c r="R19" s="90"/>
      <c r="S19" s="90">
        <v>5636342902</v>
      </c>
      <c r="Z19" s="87"/>
    </row>
    <row r="20" spans="1:27" ht="21" customHeight="1" x14ac:dyDescent="0.4">
      <c r="A20" s="244" t="s">
        <v>113</v>
      </c>
      <c r="C20" s="2" t="s">
        <v>381</v>
      </c>
      <c r="E20" s="87">
        <v>21686689</v>
      </c>
      <c r="F20" s="87"/>
      <c r="G20" s="87">
        <v>1350</v>
      </c>
      <c r="H20" s="87"/>
      <c r="I20" s="90">
        <v>0</v>
      </c>
      <c r="J20" s="90"/>
      <c r="K20" s="245">
        <v>0</v>
      </c>
      <c r="L20" s="245"/>
      <c r="M20" s="245">
        <v>0</v>
      </c>
      <c r="N20" s="90"/>
      <c r="O20" s="91">
        <v>29277030150</v>
      </c>
      <c r="P20" s="90"/>
      <c r="Q20" s="90">
        <v>1211065594</v>
      </c>
      <c r="R20" s="90"/>
      <c r="S20" s="90">
        <v>28065964556</v>
      </c>
      <c r="Z20" s="87"/>
    </row>
    <row r="21" spans="1:27" ht="21" customHeight="1" x14ac:dyDescent="0.4">
      <c r="A21" s="244" t="s">
        <v>301</v>
      </c>
      <c r="C21" s="2" t="s">
        <v>382</v>
      </c>
      <c r="E21" s="87">
        <v>1703050</v>
      </c>
      <c r="F21" s="87"/>
      <c r="G21" s="87">
        <v>300</v>
      </c>
      <c r="H21" s="87"/>
      <c r="I21" s="90">
        <v>0</v>
      </c>
      <c r="J21" s="90"/>
      <c r="K21" s="245">
        <v>0</v>
      </c>
      <c r="L21" s="245"/>
      <c r="M21" s="245">
        <v>0</v>
      </c>
      <c r="N21" s="90"/>
      <c r="O21" s="91">
        <v>510915000</v>
      </c>
      <c r="P21" s="90"/>
      <c r="Q21" s="90">
        <v>0</v>
      </c>
      <c r="R21" s="90"/>
      <c r="S21" s="90">
        <v>510915000</v>
      </c>
      <c r="Z21" s="87"/>
    </row>
    <row r="22" spans="1:27" ht="21" customHeight="1" x14ac:dyDescent="0.4">
      <c r="A22" s="244" t="s">
        <v>299</v>
      </c>
      <c r="C22" s="2" t="s">
        <v>383</v>
      </c>
      <c r="E22" s="87">
        <v>15000000</v>
      </c>
      <c r="F22" s="87"/>
      <c r="G22" s="87">
        <v>212</v>
      </c>
      <c r="H22" s="87"/>
      <c r="I22" s="90">
        <v>0</v>
      </c>
      <c r="J22" s="90"/>
      <c r="K22" s="245">
        <v>0</v>
      </c>
      <c r="L22" s="245"/>
      <c r="M22" s="245">
        <v>0</v>
      </c>
      <c r="N22" s="90"/>
      <c r="O22" s="91">
        <v>3180000000</v>
      </c>
      <c r="P22" s="90"/>
      <c r="Q22" s="90">
        <v>186576402</v>
      </c>
      <c r="R22" s="90"/>
      <c r="S22" s="90">
        <v>2993423598</v>
      </c>
      <c r="Z22" s="87"/>
    </row>
    <row r="23" spans="1:27" ht="21" customHeight="1" x14ac:dyDescent="0.4">
      <c r="A23" s="244" t="s">
        <v>302</v>
      </c>
      <c r="C23" s="2" t="s">
        <v>367</v>
      </c>
      <c r="E23" s="87">
        <v>416473</v>
      </c>
      <c r="F23" s="87"/>
      <c r="G23" s="87">
        <v>3910</v>
      </c>
      <c r="H23" s="87"/>
      <c r="I23" s="90">
        <v>0</v>
      </c>
      <c r="J23" s="90"/>
      <c r="K23" s="245">
        <v>0</v>
      </c>
      <c r="L23" s="245"/>
      <c r="M23" s="245">
        <v>0</v>
      </c>
      <c r="N23" s="90"/>
      <c r="O23" s="91">
        <v>1628409430</v>
      </c>
      <c r="P23" s="90"/>
      <c r="Q23" s="90">
        <v>136150759</v>
      </c>
      <c r="R23" s="90"/>
      <c r="S23" s="90">
        <v>1492258671</v>
      </c>
      <c r="Z23" s="87"/>
    </row>
    <row r="24" spans="1:27" ht="21" customHeight="1" x14ac:dyDescent="0.4">
      <c r="A24" s="244" t="s">
        <v>161</v>
      </c>
      <c r="C24" s="2" t="s">
        <v>205</v>
      </c>
      <c r="E24" s="87">
        <v>110000000</v>
      </c>
      <c r="F24" s="87"/>
      <c r="G24" s="87">
        <v>120</v>
      </c>
      <c r="H24" s="87"/>
      <c r="I24" s="90">
        <v>0</v>
      </c>
      <c r="J24" s="90"/>
      <c r="K24" s="245">
        <v>0</v>
      </c>
      <c r="L24" s="245"/>
      <c r="M24" s="245">
        <v>0</v>
      </c>
      <c r="N24" s="90"/>
      <c r="O24" s="91">
        <v>13200000000</v>
      </c>
      <c r="P24" s="90"/>
      <c r="Q24" s="90">
        <v>537713535</v>
      </c>
      <c r="R24" s="90"/>
      <c r="S24" s="90">
        <v>12662286465</v>
      </c>
      <c r="Z24" s="87"/>
    </row>
    <row r="25" spans="1:27" ht="21" customHeight="1" x14ac:dyDescent="0.4">
      <c r="A25" s="244" t="s">
        <v>94</v>
      </c>
      <c r="C25" s="2" t="s">
        <v>374</v>
      </c>
      <c r="E25" s="87">
        <v>2000000</v>
      </c>
      <c r="F25" s="87"/>
      <c r="G25" s="87">
        <v>400</v>
      </c>
      <c r="H25" s="87"/>
      <c r="I25" s="90">
        <v>0</v>
      </c>
      <c r="J25" s="90"/>
      <c r="K25" s="245">
        <v>0</v>
      </c>
      <c r="L25" s="245"/>
      <c r="M25" s="245">
        <v>0</v>
      </c>
      <c r="N25" s="90"/>
      <c r="O25" s="91">
        <v>800000000</v>
      </c>
      <c r="P25" s="90"/>
      <c r="Q25" s="90">
        <v>0</v>
      </c>
      <c r="R25" s="90"/>
      <c r="S25" s="90">
        <v>800000000</v>
      </c>
      <c r="Z25" s="87"/>
    </row>
    <row r="26" spans="1:27" ht="21" customHeight="1" x14ac:dyDescent="0.4">
      <c r="A26" s="244" t="s">
        <v>165</v>
      </c>
      <c r="C26" s="2" t="s">
        <v>380</v>
      </c>
      <c r="E26" s="87">
        <v>1000000</v>
      </c>
      <c r="F26" s="87"/>
      <c r="G26" s="87">
        <v>10000</v>
      </c>
      <c r="H26" s="87"/>
      <c r="I26" s="90">
        <v>0</v>
      </c>
      <c r="J26" s="90"/>
      <c r="K26" s="245">
        <v>0</v>
      </c>
      <c r="L26" s="245"/>
      <c r="M26" s="245">
        <v>0</v>
      </c>
      <c r="N26" s="90"/>
      <c r="O26" s="91">
        <v>10000000000</v>
      </c>
      <c r="P26" s="90"/>
      <c r="Q26" s="90">
        <v>0</v>
      </c>
      <c r="R26" s="90"/>
      <c r="S26" s="90">
        <v>10000000000</v>
      </c>
      <c r="Z26" s="87"/>
    </row>
    <row r="27" spans="1:27" ht="21" customHeight="1" x14ac:dyDescent="0.4">
      <c r="A27" s="244" t="s">
        <v>178</v>
      </c>
      <c r="C27" s="2" t="s">
        <v>368</v>
      </c>
      <c r="E27" s="87">
        <v>600000</v>
      </c>
      <c r="F27" s="87"/>
      <c r="G27" s="87">
        <v>3200</v>
      </c>
      <c r="H27" s="87"/>
      <c r="I27" s="90">
        <v>0</v>
      </c>
      <c r="J27" s="90"/>
      <c r="K27" s="245">
        <v>0</v>
      </c>
      <c r="L27" s="245"/>
      <c r="M27" s="245">
        <v>0</v>
      </c>
      <c r="N27" s="90"/>
      <c r="O27" s="91">
        <v>1920000000</v>
      </c>
      <c r="P27" s="90"/>
      <c r="Q27" s="90">
        <v>179962756</v>
      </c>
      <c r="R27" s="90"/>
      <c r="S27" s="90">
        <v>1740037244</v>
      </c>
      <c r="Z27" s="87"/>
    </row>
    <row r="28" spans="1:27" ht="21" customHeight="1" x14ac:dyDescent="0.4">
      <c r="A28" s="244" t="s">
        <v>166</v>
      </c>
      <c r="C28" s="2" t="s">
        <v>369</v>
      </c>
      <c r="E28" s="87">
        <v>200000</v>
      </c>
      <c r="F28" s="87"/>
      <c r="G28" s="87">
        <v>13600</v>
      </c>
      <c r="H28" s="87"/>
      <c r="I28" s="90">
        <v>0</v>
      </c>
      <c r="J28" s="90"/>
      <c r="K28" s="245">
        <v>0</v>
      </c>
      <c r="L28" s="245"/>
      <c r="M28" s="245">
        <v>0</v>
      </c>
      <c r="N28" s="90"/>
      <c r="O28" s="91">
        <v>2720000000</v>
      </c>
      <c r="P28" s="90"/>
      <c r="Q28" s="90">
        <v>0</v>
      </c>
      <c r="R28" s="90"/>
      <c r="S28" s="90">
        <v>2720000000</v>
      </c>
      <c r="Z28" s="87"/>
    </row>
    <row r="29" spans="1:27" ht="24.75" customHeight="1" x14ac:dyDescent="0.55000000000000004">
      <c r="A29" s="48" t="s">
        <v>105</v>
      </c>
      <c r="H29" s="4"/>
      <c r="I29" s="92">
        <f>SUM(I8:I28)</f>
        <v>42021323100</v>
      </c>
      <c r="J29" s="4"/>
      <c r="K29" s="56">
        <f t="shared" ref="K29:S29" si="0">SUM(K8:K28)</f>
        <v>1795705828</v>
      </c>
      <c r="L29" s="4">
        <f t="shared" si="0"/>
        <v>0</v>
      </c>
      <c r="M29" s="56">
        <f t="shared" si="0"/>
        <v>40225617272</v>
      </c>
      <c r="N29" s="4">
        <f t="shared" si="0"/>
        <v>0</v>
      </c>
      <c r="O29" s="93">
        <f t="shared" si="0"/>
        <v>181408965848</v>
      </c>
      <c r="P29" s="4">
        <f t="shared" si="0"/>
        <v>0</v>
      </c>
      <c r="Q29" s="92">
        <f t="shared" si="0"/>
        <v>6890631771</v>
      </c>
      <c r="R29" s="4">
        <f t="shared" si="0"/>
        <v>0</v>
      </c>
      <c r="S29" s="92">
        <f t="shared" si="0"/>
        <v>174518334077</v>
      </c>
      <c r="Z29" s="87"/>
    </row>
    <row r="30" spans="1:27" s="89" customFormat="1" ht="21" x14ac:dyDescent="0.55000000000000004">
      <c r="A30" s="48"/>
      <c r="B30" s="4"/>
      <c r="C30" s="5"/>
      <c r="D30" s="4"/>
      <c r="E30" s="5"/>
      <c r="F30" s="4"/>
      <c r="G30" s="5"/>
      <c r="H30" s="4"/>
      <c r="I30" s="94"/>
      <c r="J30" s="4"/>
      <c r="K30" s="95"/>
      <c r="L30" s="4"/>
      <c r="M30" s="5"/>
      <c r="N30" s="4"/>
      <c r="O30" s="94"/>
      <c r="P30" s="4"/>
      <c r="Q30" s="94"/>
      <c r="R30" s="4"/>
      <c r="S30" s="5"/>
      <c r="T30" s="4"/>
      <c r="U30" s="5"/>
      <c r="V30" s="4"/>
      <c r="W30" s="5"/>
      <c r="X30" s="4"/>
      <c r="Y30" s="3"/>
      <c r="Z30" s="87"/>
      <c r="AA30" s="87"/>
    </row>
    <row r="31" spans="1:27" s="89" customFormat="1" ht="21" x14ac:dyDescent="0.55000000000000004">
      <c r="A31" s="48"/>
      <c r="B31" s="4"/>
      <c r="C31" s="5"/>
      <c r="D31" s="4"/>
      <c r="E31" s="5"/>
      <c r="F31" s="4"/>
      <c r="G31" s="5"/>
      <c r="H31" s="4"/>
      <c r="I31" s="94"/>
      <c r="J31" s="4"/>
      <c r="K31" s="5"/>
      <c r="L31" s="4"/>
      <c r="M31" s="5"/>
      <c r="N31" s="4"/>
      <c r="O31" s="52"/>
      <c r="P31" s="4"/>
      <c r="Q31" s="5"/>
      <c r="R31" s="4"/>
      <c r="S31" s="5"/>
      <c r="T31" s="4"/>
      <c r="U31" s="5"/>
      <c r="V31" s="4"/>
      <c r="W31" s="5"/>
      <c r="X31" s="4"/>
      <c r="Y31" s="3"/>
      <c r="Z31" s="87"/>
      <c r="AA31" s="87"/>
    </row>
    <row r="32" spans="1:27" s="89" customFormat="1" ht="21" x14ac:dyDescent="0.55000000000000004">
      <c r="A32" s="48"/>
      <c r="B32" s="4"/>
      <c r="C32" s="5"/>
      <c r="D32" s="4"/>
      <c r="E32" s="5"/>
      <c r="F32" s="4"/>
      <c r="G32" s="5"/>
      <c r="H32" s="4"/>
      <c r="I32" s="5"/>
      <c r="J32" s="4"/>
      <c r="K32" s="96"/>
      <c r="L32" s="4"/>
      <c r="M32" s="5"/>
      <c r="N32" s="4"/>
      <c r="O32" s="52"/>
      <c r="P32" s="4"/>
      <c r="Q32" s="5"/>
      <c r="R32" s="4"/>
      <c r="S32" s="5"/>
      <c r="T32" s="4"/>
      <c r="U32" s="5"/>
      <c r="V32" s="4"/>
      <c r="W32" s="5"/>
      <c r="X32" s="4"/>
      <c r="Y32" s="3"/>
      <c r="Z32" s="87"/>
      <c r="AA32" s="87"/>
    </row>
    <row r="33" spans="1:27" s="89" customFormat="1" ht="21" x14ac:dyDescent="0.55000000000000004">
      <c r="A33" s="48"/>
      <c r="B33" s="4"/>
      <c r="C33" s="5"/>
      <c r="D33" s="4"/>
      <c r="E33" s="5"/>
      <c r="F33" s="4"/>
      <c r="G33" s="5"/>
      <c r="H33" s="4"/>
      <c r="I33" s="5"/>
      <c r="J33" s="4"/>
      <c r="K33" s="5"/>
      <c r="L33" s="4"/>
      <c r="M33" s="5"/>
      <c r="N33" s="4"/>
      <c r="O33" s="52"/>
      <c r="P33" s="4"/>
      <c r="Q33" s="5"/>
      <c r="R33" s="4"/>
      <c r="S33" s="5"/>
      <c r="T33" s="4"/>
      <c r="U33" s="91"/>
      <c r="V33" s="4"/>
      <c r="W33" s="5"/>
      <c r="X33" s="4"/>
      <c r="Y33" s="3"/>
      <c r="Z33" s="87"/>
      <c r="AA33" s="87"/>
    </row>
    <row r="34" spans="1:27" s="89" customFormat="1" ht="21" x14ac:dyDescent="0.55000000000000004">
      <c r="A34" s="48"/>
      <c r="B34" s="4"/>
      <c r="C34" s="5"/>
      <c r="D34" s="4"/>
      <c r="E34" s="5"/>
      <c r="F34" s="4"/>
      <c r="G34" s="5"/>
      <c r="H34" s="4"/>
      <c r="I34" s="5"/>
      <c r="J34" s="4"/>
      <c r="K34" s="5"/>
      <c r="L34" s="4"/>
      <c r="M34" s="5"/>
      <c r="N34" s="4"/>
      <c r="O34" s="52"/>
      <c r="P34" s="4"/>
      <c r="Q34" s="5"/>
      <c r="R34" s="4"/>
      <c r="S34" s="5"/>
      <c r="T34" s="4"/>
      <c r="U34" s="5"/>
      <c r="V34" s="4"/>
      <c r="W34" s="5"/>
      <c r="X34" s="4"/>
      <c r="Y34" s="3"/>
      <c r="Z34" s="87"/>
      <c r="AA34" s="87"/>
    </row>
    <row r="35" spans="1:27" s="89" customFormat="1" ht="21" x14ac:dyDescent="0.55000000000000004">
      <c r="A35" s="48"/>
      <c r="B35" s="4"/>
      <c r="C35" s="5"/>
      <c r="D35" s="4"/>
      <c r="E35" s="5"/>
      <c r="F35" s="4"/>
      <c r="G35" s="5"/>
      <c r="H35" s="4"/>
      <c r="I35" s="96"/>
      <c r="J35" s="4"/>
      <c r="K35" s="5"/>
      <c r="L35" s="4"/>
      <c r="M35" s="5"/>
      <c r="N35" s="4"/>
      <c r="O35" s="52"/>
      <c r="P35" s="4"/>
      <c r="Q35" s="5"/>
      <c r="R35" s="4"/>
      <c r="S35" s="5"/>
      <c r="T35" s="4"/>
      <c r="U35" s="5"/>
      <c r="V35" s="4"/>
      <c r="W35" s="5"/>
      <c r="X35" s="4"/>
      <c r="Y35" s="3"/>
      <c r="Z35" s="87"/>
      <c r="AA35" s="87"/>
    </row>
    <row r="36" spans="1:27" s="89" customFormat="1" ht="21" x14ac:dyDescent="0.55000000000000004">
      <c r="A36" s="48"/>
      <c r="B36" s="4"/>
      <c r="C36" s="5"/>
      <c r="D36" s="4"/>
      <c r="E36" s="5"/>
      <c r="F36" s="4"/>
      <c r="G36" s="5"/>
      <c r="H36" s="4"/>
      <c r="I36" s="5"/>
      <c r="J36" s="4"/>
      <c r="K36" s="5"/>
      <c r="L36" s="4"/>
      <c r="M36" s="5"/>
      <c r="N36" s="4"/>
      <c r="O36" s="52"/>
      <c r="P36" s="4"/>
      <c r="Q36" s="5"/>
      <c r="R36" s="4"/>
      <c r="S36" s="5"/>
      <c r="T36" s="4"/>
      <c r="U36" s="5"/>
      <c r="V36" s="4"/>
      <c r="W36" s="5"/>
      <c r="X36" s="4"/>
      <c r="Y36" s="3"/>
      <c r="Z36" s="87"/>
      <c r="AA36" s="87"/>
    </row>
    <row r="37" spans="1:27" s="89" customFormat="1" ht="21" x14ac:dyDescent="0.55000000000000004">
      <c r="A37" s="48"/>
      <c r="B37" s="4"/>
      <c r="C37" s="5"/>
      <c r="D37" s="4"/>
      <c r="E37" s="5"/>
      <c r="F37" s="4"/>
      <c r="G37" s="5"/>
      <c r="H37" s="4"/>
      <c r="I37" s="5"/>
      <c r="J37" s="4"/>
      <c r="K37" s="5"/>
      <c r="L37" s="4"/>
      <c r="M37" s="5"/>
      <c r="N37" s="4"/>
      <c r="O37" s="52"/>
      <c r="P37" s="4"/>
      <c r="Q37" s="5"/>
      <c r="R37" s="4"/>
      <c r="S37" s="5"/>
      <c r="T37" s="4"/>
      <c r="U37" s="5"/>
      <c r="V37" s="4"/>
      <c r="W37" s="5"/>
      <c r="X37" s="4"/>
      <c r="Y37" s="3"/>
      <c r="Z37" s="87"/>
      <c r="AA37" s="87"/>
    </row>
    <row r="38" spans="1:27" s="89" customFormat="1" ht="21" x14ac:dyDescent="0.55000000000000004">
      <c r="A38" s="48"/>
      <c r="B38" s="4"/>
      <c r="C38" s="5"/>
      <c r="D38" s="4"/>
      <c r="E38" s="5"/>
      <c r="F38" s="4"/>
      <c r="G38" s="5"/>
      <c r="H38" s="4"/>
      <c r="I38" s="5"/>
      <c r="J38" s="4"/>
      <c r="K38" s="5"/>
      <c r="L38" s="4"/>
      <c r="M38" s="5"/>
      <c r="N38" s="4"/>
      <c r="O38" s="52"/>
      <c r="P38" s="4"/>
      <c r="Q38" s="5"/>
      <c r="R38" s="4"/>
      <c r="S38" s="5"/>
      <c r="T38" s="4"/>
      <c r="U38" s="5"/>
      <c r="V38" s="4"/>
      <c r="W38" s="5"/>
      <c r="X38" s="4"/>
      <c r="Y38" s="3"/>
      <c r="Z38" s="87"/>
      <c r="AA38" s="87"/>
    </row>
    <row r="39" spans="1:27" ht="21" x14ac:dyDescent="0.55000000000000004">
      <c r="A39" s="48"/>
      <c r="B39" s="4"/>
      <c r="C39" s="5"/>
      <c r="D39" s="4"/>
      <c r="E39" s="5"/>
      <c r="F39" s="4"/>
      <c r="G39" s="5"/>
      <c r="H39" s="4"/>
      <c r="I39" s="5"/>
      <c r="J39" s="4"/>
      <c r="K39" s="5"/>
      <c r="L39" s="4"/>
      <c r="M39" s="5"/>
      <c r="N39" s="4"/>
      <c r="O39" s="52"/>
      <c r="P39" s="4"/>
      <c r="Q39" s="5"/>
      <c r="R39" s="4"/>
      <c r="S39" s="5"/>
      <c r="T39" s="5"/>
      <c r="U39" s="5"/>
      <c r="V39" s="4"/>
      <c r="W39" s="5"/>
      <c r="X39" s="4"/>
      <c r="Y39" s="3"/>
      <c r="Z39" s="87"/>
      <c r="AA39" s="87"/>
    </row>
    <row r="40" spans="1:27" ht="21" x14ac:dyDescent="0.55000000000000004">
      <c r="A40" s="48"/>
      <c r="B40" s="4"/>
      <c r="C40" s="5"/>
      <c r="D40" s="4"/>
      <c r="E40" s="5"/>
      <c r="F40" s="4"/>
      <c r="G40" s="5"/>
      <c r="H40" s="4"/>
      <c r="I40" s="5"/>
      <c r="J40" s="4"/>
      <c r="K40" s="5"/>
      <c r="L40" s="4"/>
      <c r="M40" s="5"/>
      <c r="N40" s="4"/>
      <c r="O40" s="52"/>
      <c r="P40" s="4"/>
      <c r="Q40" s="5"/>
      <c r="R40" s="4"/>
      <c r="S40" s="5"/>
      <c r="T40" s="5"/>
      <c r="U40" s="5"/>
      <c r="V40" s="4"/>
      <c r="W40" s="5"/>
      <c r="X40" s="4"/>
      <c r="Y40" s="3"/>
      <c r="Z40" s="87"/>
      <c r="AA40" s="87"/>
    </row>
    <row r="41" spans="1:27" ht="21" x14ac:dyDescent="0.55000000000000004">
      <c r="A41" s="48"/>
      <c r="B41" s="4"/>
      <c r="C41" s="5"/>
      <c r="D41" s="4"/>
      <c r="E41" s="5"/>
      <c r="F41" s="4"/>
      <c r="G41" s="5"/>
      <c r="H41" s="4"/>
      <c r="I41" s="5"/>
      <c r="J41" s="4"/>
      <c r="K41" s="5"/>
      <c r="L41" s="4"/>
      <c r="M41" s="5"/>
      <c r="N41" s="4"/>
      <c r="O41" s="52"/>
      <c r="P41" s="4"/>
      <c r="Q41" s="5"/>
      <c r="R41" s="4"/>
      <c r="S41" s="5"/>
      <c r="T41" s="4"/>
      <c r="U41" s="5"/>
      <c r="V41" s="4"/>
      <c r="W41" s="5"/>
      <c r="X41" s="4"/>
      <c r="Y41" s="3"/>
      <c r="Z41" s="87"/>
      <c r="AA41" s="87"/>
    </row>
    <row r="42" spans="1:27" ht="21" x14ac:dyDescent="0.55000000000000004">
      <c r="A42" s="48"/>
      <c r="B42" s="4"/>
      <c r="C42" s="5"/>
      <c r="D42" s="4"/>
      <c r="E42" s="5"/>
      <c r="F42" s="4"/>
      <c r="G42" s="5"/>
      <c r="H42" s="4"/>
      <c r="I42" s="5"/>
      <c r="J42" s="4"/>
      <c r="K42" s="5"/>
      <c r="L42" s="4"/>
      <c r="M42" s="5"/>
      <c r="N42" s="4"/>
      <c r="O42" s="52"/>
      <c r="P42" s="4"/>
      <c r="Q42" s="5"/>
      <c r="R42" s="4"/>
      <c r="S42" s="5"/>
      <c r="T42" s="4"/>
      <c r="U42" s="5"/>
      <c r="V42" s="4"/>
      <c r="W42" s="5"/>
      <c r="X42" s="4"/>
      <c r="Y42" s="3"/>
      <c r="Z42" s="87"/>
      <c r="AA42" s="87"/>
    </row>
    <row r="43" spans="1:27" ht="21" x14ac:dyDescent="0.55000000000000004">
      <c r="A43" s="48"/>
      <c r="B43" s="4"/>
      <c r="C43" s="5"/>
      <c r="D43" s="4"/>
      <c r="F43" s="4"/>
      <c r="G43" s="5"/>
      <c r="H43" s="4"/>
      <c r="I43" s="5"/>
      <c r="J43" s="4"/>
      <c r="K43" s="5"/>
      <c r="L43" s="4"/>
      <c r="M43" s="5"/>
      <c r="N43" s="4"/>
      <c r="O43" s="52"/>
      <c r="P43" s="4"/>
      <c r="Q43" s="5"/>
      <c r="R43" s="4"/>
      <c r="S43" s="5"/>
      <c r="T43" s="4"/>
      <c r="U43" s="5"/>
      <c r="V43" s="4"/>
      <c r="W43" s="5"/>
      <c r="X43" s="4"/>
      <c r="Y43" s="3"/>
      <c r="Z43" s="87"/>
      <c r="AA43" s="87"/>
    </row>
    <row r="44" spans="1:27" ht="21" x14ac:dyDescent="0.55000000000000004">
      <c r="A44" s="48"/>
      <c r="B44" s="4"/>
      <c r="C44" s="5"/>
      <c r="D44" s="4"/>
      <c r="E44" s="5"/>
      <c r="F44" s="4"/>
      <c r="G44" s="5"/>
      <c r="H44" s="4"/>
      <c r="I44" s="5"/>
      <c r="J44" s="4"/>
      <c r="K44" s="5"/>
      <c r="L44" s="4"/>
      <c r="M44" s="5"/>
      <c r="N44" s="4"/>
      <c r="O44" s="52"/>
      <c r="P44" s="4"/>
      <c r="Q44" s="5"/>
      <c r="R44" s="4"/>
      <c r="S44" s="5"/>
      <c r="T44" s="4"/>
      <c r="U44" s="5"/>
      <c r="V44" s="4"/>
      <c r="W44" s="5"/>
      <c r="X44" s="4"/>
      <c r="Y44" s="3"/>
      <c r="Z44" s="87"/>
      <c r="AA44" s="87"/>
    </row>
    <row r="45" spans="1:27" ht="21" x14ac:dyDescent="0.55000000000000004">
      <c r="A45" s="48"/>
      <c r="B45" s="4"/>
      <c r="C45" s="5"/>
      <c r="D45" s="4"/>
      <c r="E45" s="5"/>
      <c r="F45" s="4"/>
      <c r="G45" s="5"/>
      <c r="H45" s="4"/>
      <c r="I45" s="5"/>
      <c r="J45" s="4"/>
      <c r="K45" s="5"/>
      <c r="L45" s="4"/>
      <c r="M45" s="5"/>
      <c r="N45" s="4"/>
      <c r="O45" s="52"/>
      <c r="P45" s="4"/>
      <c r="Q45" s="5"/>
      <c r="R45" s="4"/>
      <c r="S45" s="5"/>
      <c r="T45" s="4"/>
      <c r="U45" s="5"/>
      <c r="V45" s="4"/>
      <c r="W45" s="5"/>
      <c r="X45" s="4"/>
      <c r="Y45" s="3"/>
      <c r="Z45" s="87"/>
      <c r="AA45" s="87"/>
    </row>
    <row r="46" spans="1:27" ht="21" x14ac:dyDescent="0.55000000000000004">
      <c r="A46" s="48"/>
      <c r="B46" s="4"/>
      <c r="C46" s="5"/>
      <c r="D46" s="4"/>
      <c r="E46" s="5"/>
      <c r="F46" s="4"/>
      <c r="G46" s="5"/>
      <c r="H46" s="4"/>
      <c r="I46" s="5"/>
      <c r="J46" s="4"/>
      <c r="K46" s="5"/>
      <c r="L46" s="4"/>
      <c r="M46" s="5"/>
      <c r="N46" s="4"/>
      <c r="O46" s="52"/>
      <c r="P46" s="4"/>
      <c r="Q46" s="5"/>
      <c r="R46" s="4"/>
      <c r="S46" s="5"/>
      <c r="T46" s="4"/>
      <c r="U46" s="5"/>
      <c r="V46" s="4"/>
      <c r="W46" s="5"/>
      <c r="X46" s="4"/>
      <c r="Y46" s="3"/>
      <c r="Z46" s="87"/>
      <c r="AA46" s="87"/>
    </row>
    <row r="47" spans="1:27" ht="21" x14ac:dyDescent="0.55000000000000004">
      <c r="A47" s="48"/>
      <c r="B47" s="4"/>
      <c r="C47" s="5"/>
      <c r="D47" s="4"/>
      <c r="E47" s="5"/>
      <c r="F47" s="4"/>
      <c r="G47" s="5"/>
      <c r="H47" s="4"/>
      <c r="I47" s="5"/>
      <c r="J47" s="4"/>
      <c r="K47" s="5"/>
      <c r="L47" s="4"/>
      <c r="M47" s="5"/>
      <c r="N47" s="4"/>
      <c r="O47" s="52"/>
      <c r="P47" s="4"/>
      <c r="Q47" s="5"/>
      <c r="R47" s="4"/>
      <c r="S47" s="5"/>
      <c r="T47" s="4"/>
      <c r="U47" s="5"/>
      <c r="V47" s="4"/>
      <c r="W47" s="5"/>
      <c r="X47" s="4"/>
      <c r="Y47" s="3"/>
      <c r="Z47" s="87"/>
      <c r="AA47" s="87"/>
    </row>
    <row r="48" spans="1:27" ht="21" x14ac:dyDescent="0.55000000000000004">
      <c r="A48" s="48"/>
      <c r="B48" s="4"/>
      <c r="C48" s="5"/>
      <c r="D48" s="4"/>
      <c r="E48" s="5"/>
      <c r="F48" s="4"/>
      <c r="G48" s="5"/>
      <c r="H48" s="4"/>
      <c r="I48" s="5"/>
      <c r="J48" s="4"/>
      <c r="K48" s="5"/>
      <c r="L48" s="4"/>
      <c r="M48" s="5"/>
      <c r="N48" s="4"/>
      <c r="O48" s="52"/>
      <c r="P48" s="4"/>
      <c r="Q48" s="5"/>
      <c r="R48" s="4"/>
      <c r="S48" s="5"/>
      <c r="T48" s="4"/>
      <c r="U48" s="5"/>
      <c r="V48" s="4"/>
      <c r="W48" s="5"/>
      <c r="X48" s="4"/>
      <c r="Y48" s="3"/>
      <c r="Z48" s="87"/>
      <c r="AA48" s="87"/>
    </row>
    <row r="49" spans="1:27" ht="21" x14ac:dyDescent="0.55000000000000004">
      <c r="A49" s="48"/>
      <c r="B49" s="4"/>
      <c r="C49" s="5"/>
      <c r="D49" s="4"/>
      <c r="E49" s="5"/>
      <c r="F49" s="4"/>
      <c r="G49" s="5"/>
      <c r="H49" s="4"/>
      <c r="I49" s="5"/>
      <c r="J49" s="4"/>
      <c r="K49" s="5"/>
      <c r="L49" s="4"/>
      <c r="M49" s="5"/>
      <c r="N49" s="4"/>
      <c r="O49" s="52"/>
      <c r="P49" s="4"/>
      <c r="Q49" s="5"/>
      <c r="R49" s="4"/>
      <c r="S49" s="5"/>
      <c r="T49" s="4"/>
      <c r="U49" s="5"/>
      <c r="V49" s="4"/>
      <c r="W49" s="5"/>
      <c r="X49" s="4"/>
      <c r="Y49" s="3"/>
      <c r="Z49" s="87"/>
      <c r="AA49" s="87"/>
    </row>
    <row r="50" spans="1:27" ht="21" x14ac:dyDescent="0.55000000000000004">
      <c r="A50" s="48"/>
      <c r="B50" s="4"/>
      <c r="C50" s="5"/>
      <c r="D50" s="4"/>
      <c r="E50" s="5"/>
      <c r="F50" s="4"/>
      <c r="G50" s="5"/>
      <c r="H50" s="4"/>
      <c r="I50" s="5"/>
      <c r="J50" s="4"/>
      <c r="K50" s="5"/>
      <c r="L50" s="4"/>
      <c r="M50" s="5"/>
      <c r="N50" s="4"/>
      <c r="O50" s="52"/>
      <c r="P50" s="4"/>
      <c r="Q50" s="5"/>
      <c r="R50" s="4"/>
      <c r="S50" s="5"/>
      <c r="T50" s="4"/>
      <c r="U50" s="5"/>
      <c r="V50" s="4"/>
      <c r="W50" s="5"/>
      <c r="X50" s="4"/>
      <c r="Y50" s="3"/>
      <c r="Z50" s="87"/>
      <c r="AA50" s="87"/>
    </row>
    <row r="51" spans="1:27" ht="18.75" x14ac:dyDescent="0.45">
      <c r="T51" s="4"/>
      <c r="U51" s="5"/>
      <c r="V51" s="4"/>
      <c r="W51" s="5"/>
      <c r="X51" s="4"/>
      <c r="Y51" s="3"/>
      <c r="Z51" s="87"/>
      <c r="AA51" s="87"/>
    </row>
    <row r="52" spans="1:27" ht="18.75" x14ac:dyDescent="0.45">
      <c r="T52" s="4"/>
      <c r="U52" s="5"/>
      <c r="V52" s="4"/>
      <c r="W52" s="5"/>
      <c r="X52" s="4"/>
      <c r="Y52" s="3"/>
      <c r="Z52" s="87"/>
      <c r="AA52" s="87"/>
    </row>
    <row r="53" spans="1:27" ht="18.75" x14ac:dyDescent="0.45">
      <c r="T53" s="4"/>
      <c r="U53" s="5"/>
      <c r="V53" s="4"/>
      <c r="W53" s="5"/>
      <c r="X53" s="4"/>
      <c r="Y53" s="3"/>
      <c r="Z53" s="87"/>
      <c r="AA53" s="87"/>
    </row>
    <row r="54" spans="1:27" ht="18.75" x14ac:dyDescent="0.45">
      <c r="T54" s="4"/>
      <c r="U54" s="5"/>
      <c r="V54" s="4"/>
      <c r="W54" s="5"/>
      <c r="X54" s="4"/>
      <c r="Y54" s="3"/>
      <c r="Z54" s="87"/>
      <c r="AA54" s="87"/>
    </row>
    <row r="55" spans="1:27" ht="18.75" x14ac:dyDescent="0.45">
      <c r="T55" s="4"/>
      <c r="U55" s="5"/>
      <c r="V55" s="4"/>
      <c r="W55" s="5"/>
      <c r="X55" s="4"/>
      <c r="Y55" s="3"/>
      <c r="Z55" s="87"/>
      <c r="AA55" s="87"/>
    </row>
    <row r="56" spans="1:27" ht="18.75" x14ac:dyDescent="0.45">
      <c r="T56" s="4"/>
      <c r="U56" s="5"/>
      <c r="V56" s="4"/>
      <c r="W56" s="5"/>
      <c r="X56" s="4"/>
      <c r="Y56" s="3"/>
      <c r="Z56" s="87"/>
      <c r="AA56" s="87"/>
    </row>
    <row r="57" spans="1:27" ht="18.75" x14ac:dyDescent="0.45">
      <c r="T57" s="4"/>
      <c r="U57" s="5"/>
      <c r="V57" s="4"/>
      <c r="W57" s="5"/>
      <c r="X57" s="4"/>
      <c r="Y57" s="3"/>
      <c r="Z57" s="87"/>
      <c r="AA57" s="87"/>
    </row>
    <row r="58" spans="1:27" ht="18.75" x14ac:dyDescent="0.45">
      <c r="T58" s="4"/>
      <c r="U58" s="5"/>
      <c r="V58" s="4"/>
      <c r="W58" s="5"/>
      <c r="X58" s="4"/>
      <c r="Y58" s="3"/>
      <c r="Z58" s="87"/>
      <c r="AA58" s="87"/>
    </row>
    <row r="59" spans="1:27" ht="18.75" x14ac:dyDescent="0.45">
      <c r="T59" s="4"/>
      <c r="U59" s="5"/>
      <c r="V59" s="4"/>
      <c r="W59" s="5"/>
      <c r="X59" s="4"/>
      <c r="Y59" s="3"/>
      <c r="Z59" s="87"/>
      <c r="AA59" s="87"/>
    </row>
    <row r="60" spans="1:27" ht="18.75" x14ac:dyDescent="0.45">
      <c r="T60" s="4"/>
      <c r="U60" s="5"/>
      <c r="V60" s="4"/>
      <c r="W60" s="5"/>
      <c r="X60" s="4"/>
      <c r="Y60" s="3"/>
      <c r="Z60" s="87"/>
      <c r="AA60" s="87"/>
    </row>
    <row r="61" spans="1:27" ht="18.75" x14ac:dyDescent="0.45">
      <c r="T61" s="4"/>
      <c r="U61" s="5"/>
      <c r="V61" s="4"/>
      <c r="W61" s="5"/>
      <c r="X61" s="4"/>
      <c r="Y61" s="3"/>
      <c r="Z61" s="87"/>
      <c r="AA61" s="87"/>
    </row>
    <row r="62" spans="1:27" ht="18.75" x14ac:dyDescent="0.45">
      <c r="T62" s="4"/>
      <c r="U62" s="5"/>
      <c r="V62" s="4"/>
      <c r="W62" s="5"/>
      <c r="X62" s="4"/>
      <c r="Y62" s="3"/>
      <c r="Z62" s="87"/>
      <c r="AA62" s="87"/>
    </row>
    <row r="63" spans="1:27" ht="18.75" x14ac:dyDescent="0.45">
      <c r="T63" s="4"/>
      <c r="U63" s="5"/>
      <c r="V63" s="4"/>
      <c r="W63" s="5"/>
      <c r="X63" s="4"/>
      <c r="Y63" s="3"/>
      <c r="Z63" s="87"/>
      <c r="AA63" s="87"/>
    </row>
    <row r="64" spans="1:27" ht="18.75" x14ac:dyDescent="0.45">
      <c r="T64" s="4"/>
      <c r="U64" s="5"/>
      <c r="V64" s="4"/>
      <c r="W64" s="5"/>
      <c r="X64" s="4"/>
      <c r="Y64" s="3"/>
      <c r="Z64" s="87"/>
      <c r="AA64" s="87"/>
    </row>
    <row r="65" spans="20:27" ht="18.75" x14ac:dyDescent="0.45">
      <c r="T65" s="4"/>
      <c r="U65" s="5"/>
      <c r="V65" s="4"/>
      <c r="W65" s="5"/>
      <c r="X65" s="4"/>
      <c r="Y65" s="3"/>
      <c r="Z65" s="87"/>
      <c r="AA65" s="87"/>
    </row>
    <row r="66" spans="20:27" ht="18.75" x14ac:dyDescent="0.45">
      <c r="T66" s="4"/>
      <c r="U66" s="5"/>
      <c r="V66" s="4"/>
      <c r="W66" s="5"/>
      <c r="X66" s="4"/>
      <c r="Y66" s="3"/>
      <c r="Z66" s="87"/>
      <c r="AA66" s="87"/>
    </row>
    <row r="67" spans="20:27" ht="18.75" x14ac:dyDescent="0.45">
      <c r="T67" s="4"/>
      <c r="U67" s="5"/>
      <c r="V67" s="4"/>
      <c r="W67" s="5"/>
      <c r="X67" s="4"/>
      <c r="Y67" s="3"/>
      <c r="Z67" s="87"/>
      <c r="AA67" s="87"/>
    </row>
    <row r="68" spans="20:27" x14ac:dyDescent="0.4">
      <c r="U68" s="87"/>
      <c r="Y68" s="98"/>
      <c r="Z68" s="87"/>
      <c r="AA68" s="87"/>
    </row>
    <row r="71" spans="20:27" x14ac:dyDescent="0.4">
      <c r="U71" s="87"/>
    </row>
    <row r="72" spans="20:27" x14ac:dyDescent="0.4">
      <c r="W72" s="87"/>
    </row>
  </sheetData>
  <mergeCells count="13">
    <mergeCell ref="A2:S2"/>
    <mergeCell ref="A1:S1"/>
    <mergeCell ref="C6:G6"/>
    <mergeCell ref="Q7"/>
    <mergeCell ref="S7"/>
    <mergeCell ref="O6:S6"/>
    <mergeCell ref="I7"/>
    <mergeCell ref="K7"/>
    <mergeCell ref="M7"/>
    <mergeCell ref="I6:M6"/>
    <mergeCell ref="O7"/>
    <mergeCell ref="A5:Q5"/>
    <mergeCell ref="A3:S3"/>
  </mergeCells>
  <printOptions horizontalCentered="1"/>
  <pageMargins left="0" right="0" top="0.39370078740157483" bottom="0.74803149606299213" header="0" footer="0.19685039370078741"/>
  <pageSetup paperSize="9" scale="86" firstPageNumber="10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15</vt:i4>
      </vt:variant>
    </vt:vector>
  </HeadingPairs>
  <TitlesOfParts>
    <vt:vector size="30" baseType="lpstr">
      <vt:lpstr>سهام</vt:lpstr>
      <vt:lpstr>تبعی</vt:lpstr>
      <vt:lpstr>اوراق مشارکت</vt:lpstr>
      <vt:lpstr> تعدیل قیمت </vt:lpstr>
      <vt:lpstr>گواهی سپرده </vt:lpstr>
      <vt:lpstr>سپرده </vt:lpstr>
      <vt:lpstr>جمع درآمدها</vt:lpstr>
      <vt:lpstr>سود اوراق بهادار و سپرده بانکی </vt:lpstr>
      <vt:lpstr>درآمد سود سهام </vt:lpstr>
      <vt:lpstr>درآمد ناشی از تغییر قیمت اوراق </vt:lpstr>
      <vt:lpstr>درآمد ناشی از فروش </vt:lpstr>
      <vt:lpstr>سرمایه‌گذاری در سهام </vt:lpstr>
      <vt:lpstr>سرمایه‌گذاری در اوراق بهادار </vt:lpstr>
      <vt:lpstr>درآمد سپرده بانکی </vt:lpstr>
      <vt:lpstr>سایر درآمدها </vt:lpstr>
      <vt:lpstr>' تعدیل قیمت '!Print_Area</vt:lpstr>
      <vt:lpstr>'اوراق مشارکت'!Print_Area</vt:lpstr>
      <vt:lpstr>تبعی!Print_Area</vt:lpstr>
      <vt:lpstr>'جمع درآمدها'!Print_Area</vt:lpstr>
      <vt:lpstr>'درآمد سپرده بانکی '!Print_Area</vt:lpstr>
      <vt:lpstr>'درآمد سود سهام '!Print_Area</vt:lpstr>
      <vt:lpstr>'درآمد ناشی از تغییر قیمت اوراق '!Print_Area</vt:lpstr>
      <vt:lpstr>'درآمد ناشی از فروش '!Print_Area</vt:lpstr>
      <vt:lpstr>'سایر درآمدها '!Print_Area</vt:lpstr>
      <vt:lpstr>'سپرده '!Print_Area</vt:lpstr>
      <vt:lpstr>'سرمایه‌گذاری در اوراق بهادار '!Print_Area</vt:lpstr>
      <vt:lpstr>'سرمایه‌گذاری در سهام '!Print_Area</vt:lpstr>
      <vt:lpstr>سهام!Print_Area</vt:lpstr>
      <vt:lpstr>'سود اوراق بهادار و سپرده بانکی '!Print_Area</vt:lpstr>
      <vt:lpstr>'گواهی سپرده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مرضیه عاشوری</dc:creator>
  <cp:lastModifiedBy>zagros</cp:lastModifiedBy>
  <cp:lastPrinted>2022-08-31T11:51:36Z</cp:lastPrinted>
  <dcterms:created xsi:type="dcterms:W3CDTF">2019-05-28T08:36:08Z</dcterms:created>
  <dcterms:modified xsi:type="dcterms:W3CDTF">2022-08-31T11:53:26Z</dcterms:modified>
</cp:coreProperties>
</file>